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Z:\Documents\JThogmartin2\JThogmartin\USFW work\IMP\Pauline\Morris_SaraVdoingIMP\"/>
    </mc:Choice>
  </mc:AlternateContent>
  <bookViews>
    <workbookView xWindow="0" yWindow="0" windowWidth="19200" windowHeight="11580" tabRatio="632" activeTab="4"/>
  </bookViews>
  <sheets>
    <sheet name="1_weight_criteria" sheetId="3" r:id="rId1"/>
    <sheet name="2_evaluate_surveys" sheetId="4" r:id="rId2"/>
    <sheet name="background_calculations" sheetId="9" r:id="rId3"/>
    <sheet name="5_prioritization_output" sheetId="6" r:id="rId4"/>
    <sheet name="Sheet1" sheetId="10" r:id="rId5"/>
  </sheets>
  <calcPr calcId="152511"/>
</workbook>
</file>

<file path=xl/calcChain.xml><?xml version="1.0" encoding="utf-8"?>
<calcChain xmlns="http://schemas.openxmlformats.org/spreadsheetml/2006/main">
  <c r="AG71" i="9" l="1"/>
  <c r="AE71" i="9"/>
  <c r="AD71" i="9"/>
  <c r="AC71" i="9"/>
  <c r="Q71" i="9"/>
  <c r="M71" i="9"/>
  <c r="G71" i="9"/>
  <c r="G23" i="3"/>
  <c r="O23" i="3"/>
  <c r="AB23" i="3"/>
  <c r="P23" i="3" s="1"/>
  <c r="G24" i="3"/>
  <c r="O24" i="3"/>
  <c r="G25" i="3"/>
  <c r="O25" i="3"/>
  <c r="P25" i="3"/>
  <c r="G26" i="3"/>
  <c r="O26" i="3"/>
  <c r="G27" i="3"/>
  <c r="O27" i="3"/>
  <c r="G28" i="3"/>
  <c r="O28" i="3"/>
  <c r="P28" i="3"/>
  <c r="G29" i="3"/>
  <c r="O29" i="3"/>
  <c r="G30" i="3"/>
  <c r="O30" i="3"/>
  <c r="P30" i="3"/>
  <c r="G31" i="3"/>
  <c r="O31" i="3"/>
  <c r="P31" i="3"/>
  <c r="G32" i="3"/>
  <c r="O32" i="3"/>
  <c r="G33" i="3"/>
  <c r="O33" i="3"/>
  <c r="P33" i="3"/>
  <c r="G34" i="3"/>
  <c r="O34" i="3"/>
  <c r="G35" i="3"/>
  <c r="O35" i="3"/>
  <c r="G36" i="3"/>
  <c r="O36" i="3"/>
  <c r="P36" i="3"/>
  <c r="G37" i="3"/>
  <c r="O37" i="3"/>
  <c r="G38" i="3"/>
  <c r="O38" i="3"/>
  <c r="P38" i="3"/>
  <c r="G39" i="3"/>
  <c r="O39" i="3"/>
  <c r="P39" i="3"/>
  <c r="G40" i="3"/>
  <c r="O40" i="3"/>
  <c r="G41" i="3"/>
  <c r="O41" i="3"/>
  <c r="P41" i="3"/>
  <c r="G42" i="3"/>
  <c r="O42" i="3"/>
  <c r="G43" i="3"/>
  <c r="O43" i="3"/>
  <c r="G44" i="3"/>
  <c r="O44" i="3"/>
  <c r="P44" i="3"/>
  <c r="G45" i="3"/>
  <c r="O45" i="3"/>
  <c r="G46" i="3"/>
  <c r="O46" i="3"/>
  <c r="P46" i="3"/>
  <c r="E38" i="4"/>
  <c r="J38" i="4"/>
  <c r="AH41" i="9"/>
  <c r="AE29" i="6" s="1"/>
  <c r="AD41" i="9"/>
  <c r="AA29" i="6" s="1"/>
  <c r="AB41" i="9"/>
  <c r="Y29" i="6" s="1"/>
  <c r="Z41" i="9"/>
  <c r="W29" i="6" s="1"/>
  <c r="X41" i="9"/>
  <c r="U29" i="6" s="1"/>
  <c r="V41" i="9"/>
  <c r="S29" i="6" s="1"/>
  <c r="T41" i="9"/>
  <c r="Q29" i="6" s="1"/>
  <c r="P41" i="9"/>
  <c r="M29" i="6" s="1"/>
  <c r="N41" i="9"/>
  <c r="K29" i="6" s="1"/>
  <c r="L41" i="9"/>
  <c r="I29" i="6" s="1"/>
  <c r="AG35" i="9"/>
  <c r="AG34" i="9"/>
  <c r="AG33" i="9"/>
  <c r="AG32" i="9"/>
  <c r="AG31" i="9"/>
  <c r="AG30" i="9"/>
  <c r="AG29" i="9"/>
  <c r="AG28" i="9"/>
  <c r="AG27" i="9"/>
  <c r="AG26" i="9"/>
  <c r="AG25" i="9"/>
  <c r="AG24" i="9"/>
  <c r="AG23" i="9"/>
  <c r="AG22" i="9"/>
  <c r="AG21" i="9"/>
  <c r="AG20" i="9"/>
  <c r="AG19" i="9"/>
  <c r="AG18" i="9"/>
  <c r="AG17" i="9"/>
  <c r="AG16" i="9"/>
  <c r="AG15" i="9"/>
  <c r="AG14" i="9"/>
  <c r="AG13" i="9"/>
  <c r="AG12" i="9"/>
  <c r="AF35" i="9"/>
  <c r="AF34" i="9"/>
  <c r="AF33" i="9"/>
  <c r="AF32" i="9"/>
  <c r="AF31" i="9"/>
  <c r="AF30" i="9"/>
  <c r="AF29" i="9"/>
  <c r="AF28" i="9"/>
  <c r="AF27" i="9"/>
  <c r="AF26" i="9"/>
  <c r="AF25" i="9"/>
  <c r="AF24" i="9"/>
  <c r="AF23" i="9"/>
  <c r="AF22" i="9"/>
  <c r="AF21" i="9"/>
  <c r="AF20" i="9"/>
  <c r="AF19" i="9"/>
  <c r="AF18" i="9"/>
  <c r="AF17" i="9"/>
  <c r="AF16" i="9"/>
  <c r="AF15" i="9"/>
  <c r="AF14" i="9"/>
  <c r="AF13" i="9"/>
  <c r="AF12" i="9"/>
  <c r="AE35" i="9"/>
  <c r="AE34" i="9"/>
  <c r="AE33" i="9"/>
  <c r="AE32" i="9"/>
  <c r="AE31" i="9"/>
  <c r="AE30" i="9"/>
  <c r="AE29" i="9"/>
  <c r="AE28" i="9"/>
  <c r="AE27" i="9"/>
  <c r="AE26" i="9"/>
  <c r="AE25" i="9"/>
  <c r="AE24" i="9"/>
  <c r="AE23" i="9"/>
  <c r="AE22" i="9"/>
  <c r="AE21" i="9"/>
  <c r="AE20" i="9"/>
  <c r="AE19" i="9"/>
  <c r="AE18" i="9"/>
  <c r="AE17" i="9"/>
  <c r="AE16" i="9"/>
  <c r="AE15" i="9"/>
  <c r="AE14" i="9"/>
  <c r="AE13" i="9"/>
  <c r="AE12" i="9"/>
  <c r="AD35" i="9"/>
  <c r="AD34" i="9"/>
  <c r="AD33" i="9"/>
  <c r="AD32" i="9"/>
  <c r="AD31" i="9"/>
  <c r="AD30" i="9"/>
  <c r="AD29" i="9"/>
  <c r="AD28" i="9"/>
  <c r="AD27" i="9"/>
  <c r="AD26" i="9"/>
  <c r="AD25" i="9"/>
  <c r="AD24" i="9"/>
  <c r="AD23" i="9"/>
  <c r="AD22" i="9"/>
  <c r="AD21" i="9"/>
  <c r="AD20" i="9"/>
  <c r="AD19" i="9"/>
  <c r="AD18" i="9"/>
  <c r="AD17" i="9"/>
  <c r="AD16" i="9"/>
  <c r="AD15" i="9"/>
  <c r="AD14" i="9"/>
  <c r="AD13" i="9"/>
  <c r="AD12" i="9"/>
  <c r="AC35" i="9"/>
  <c r="AC34" i="9"/>
  <c r="AC33" i="9"/>
  <c r="AC32" i="9"/>
  <c r="AC31" i="9"/>
  <c r="AC30" i="9"/>
  <c r="AC29" i="9"/>
  <c r="AC28" i="9"/>
  <c r="AC27" i="9"/>
  <c r="AC26" i="9"/>
  <c r="AC25" i="9"/>
  <c r="AC24" i="9"/>
  <c r="AC23" i="9"/>
  <c r="AC22" i="9"/>
  <c r="AC21" i="9"/>
  <c r="AC20" i="9"/>
  <c r="AC19" i="9"/>
  <c r="AC18" i="9"/>
  <c r="AC17" i="9"/>
  <c r="AC16" i="9"/>
  <c r="AC15" i="9"/>
  <c r="AC14" i="9"/>
  <c r="AC13" i="9"/>
  <c r="AC12" i="9"/>
  <c r="AB35" i="9"/>
  <c r="AB34" i="9"/>
  <c r="AB33" i="9"/>
  <c r="AB32" i="9"/>
  <c r="AB31" i="9"/>
  <c r="AB30" i="9"/>
  <c r="AB29" i="9"/>
  <c r="AB28" i="9"/>
  <c r="AB27" i="9"/>
  <c r="AB26" i="9"/>
  <c r="AB25" i="9"/>
  <c r="AB24" i="9"/>
  <c r="AB23" i="9"/>
  <c r="AB22" i="9"/>
  <c r="AB21" i="9"/>
  <c r="AB20" i="9"/>
  <c r="AB19" i="9"/>
  <c r="AB18" i="9"/>
  <c r="AB17" i="9"/>
  <c r="AB16" i="9"/>
  <c r="AB15" i="9"/>
  <c r="AB14" i="9"/>
  <c r="AB13" i="9"/>
  <c r="AB12" i="9"/>
  <c r="AA35" i="9"/>
  <c r="AA34" i="9"/>
  <c r="AA33" i="9"/>
  <c r="AA32" i="9"/>
  <c r="AA31" i="9"/>
  <c r="AA30" i="9"/>
  <c r="AA29" i="9"/>
  <c r="AA28" i="9"/>
  <c r="AA27" i="9"/>
  <c r="AA26" i="9"/>
  <c r="AA25" i="9"/>
  <c r="AA24" i="9"/>
  <c r="AA23" i="9"/>
  <c r="AA22" i="9"/>
  <c r="AA21" i="9"/>
  <c r="AA20" i="9"/>
  <c r="AA19" i="9"/>
  <c r="AA18" i="9"/>
  <c r="AA17" i="9"/>
  <c r="AA16" i="9"/>
  <c r="AA15" i="9"/>
  <c r="AA14" i="9"/>
  <c r="AA13" i="9"/>
  <c r="AA12" i="9"/>
  <c r="Z35" i="9"/>
  <c r="Z34" i="9"/>
  <c r="Z33" i="9"/>
  <c r="Z32" i="9"/>
  <c r="Z31" i="9"/>
  <c r="Z30" i="9"/>
  <c r="Z29" i="9"/>
  <c r="Z28" i="9"/>
  <c r="Z27" i="9"/>
  <c r="Z26" i="9"/>
  <c r="Z25" i="9"/>
  <c r="Z24" i="9"/>
  <c r="Z23" i="9"/>
  <c r="Z22" i="9"/>
  <c r="Z21" i="9"/>
  <c r="Z20" i="9"/>
  <c r="Z19" i="9"/>
  <c r="Z18" i="9"/>
  <c r="Z17" i="9"/>
  <c r="Z16" i="9"/>
  <c r="Z15" i="9"/>
  <c r="Z14" i="9"/>
  <c r="Z13" i="9"/>
  <c r="Z12" i="9"/>
  <c r="Y35" i="9"/>
  <c r="Y34" i="9"/>
  <c r="Y33" i="9"/>
  <c r="Y32" i="9"/>
  <c r="Y31" i="9"/>
  <c r="Y30" i="9"/>
  <c r="Y29" i="9"/>
  <c r="Y28" i="9"/>
  <c r="Y27" i="9"/>
  <c r="Y26" i="9"/>
  <c r="Y25" i="9"/>
  <c r="Y24" i="9"/>
  <c r="Y23" i="9"/>
  <c r="Y22" i="9"/>
  <c r="Y21" i="9"/>
  <c r="Y20" i="9"/>
  <c r="Y19" i="9"/>
  <c r="Y18" i="9"/>
  <c r="Y17" i="9"/>
  <c r="Y16" i="9"/>
  <c r="Y15" i="9"/>
  <c r="Y14" i="9"/>
  <c r="Y13" i="9"/>
  <c r="Y12" i="9"/>
  <c r="X35" i="9"/>
  <c r="X34" i="9"/>
  <c r="X33" i="9"/>
  <c r="X32" i="9"/>
  <c r="X31" i="9"/>
  <c r="X30" i="9"/>
  <c r="X29" i="9"/>
  <c r="X28" i="9"/>
  <c r="X27" i="9"/>
  <c r="X26" i="9"/>
  <c r="X25" i="9"/>
  <c r="X24" i="9"/>
  <c r="X23" i="9"/>
  <c r="X22" i="9"/>
  <c r="X21" i="9"/>
  <c r="X20" i="9"/>
  <c r="X19" i="9"/>
  <c r="X18" i="9"/>
  <c r="X17" i="9"/>
  <c r="X16" i="9"/>
  <c r="X15" i="9"/>
  <c r="X14" i="9"/>
  <c r="X13" i="9"/>
  <c r="X12" i="9"/>
  <c r="W35" i="9"/>
  <c r="W34" i="9"/>
  <c r="W33" i="9"/>
  <c r="W32" i="9"/>
  <c r="W31" i="9"/>
  <c r="W30" i="9"/>
  <c r="W29" i="9"/>
  <c r="W28" i="9"/>
  <c r="W27" i="9"/>
  <c r="W26" i="9"/>
  <c r="W25" i="9"/>
  <c r="W24" i="9"/>
  <c r="W23" i="9"/>
  <c r="W22" i="9"/>
  <c r="W21" i="9"/>
  <c r="W20" i="9"/>
  <c r="W19" i="9"/>
  <c r="W18" i="9"/>
  <c r="W17" i="9"/>
  <c r="W16" i="9"/>
  <c r="W15" i="9"/>
  <c r="W14" i="9"/>
  <c r="W13" i="9"/>
  <c r="W12" i="9"/>
  <c r="V35" i="9"/>
  <c r="V34" i="9"/>
  <c r="V33" i="9"/>
  <c r="V32" i="9"/>
  <c r="V31" i="9"/>
  <c r="V30" i="9"/>
  <c r="V29" i="9"/>
  <c r="V28" i="9"/>
  <c r="V27" i="9"/>
  <c r="V26" i="9"/>
  <c r="V25" i="9"/>
  <c r="V24" i="9"/>
  <c r="V23" i="9"/>
  <c r="V22" i="9"/>
  <c r="V21" i="9"/>
  <c r="V20" i="9"/>
  <c r="V19" i="9"/>
  <c r="V18" i="9"/>
  <c r="V17" i="9"/>
  <c r="V16" i="9"/>
  <c r="V15" i="9"/>
  <c r="V14" i="9"/>
  <c r="V13" i="9"/>
  <c r="V12" i="9"/>
  <c r="U35" i="9"/>
  <c r="U34" i="9"/>
  <c r="U33" i="9"/>
  <c r="U32" i="9"/>
  <c r="U31" i="9"/>
  <c r="U30" i="9"/>
  <c r="U29" i="9"/>
  <c r="U28" i="9"/>
  <c r="U27" i="9"/>
  <c r="U26" i="9"/>
  <c r="U25" i="9"/>
  <c r="U24" i="9"/>
  <c r="U23" i="9"/>
  <c r="U22" i="9"/>
  <c r="U21" i="9"/>
  <c r="U20" i="9"/>
  <c r="U19" i="9"/>
  <c r="U18" i="9"/>
  <c r="U17" i="9"/>
  <c r="U16" i="9"/>
  <c r="U15" i="9"/>
  <c r="U14" i="9"/>
  <c r="U13" i="9"/>
  <c r="U12" i="9"/>
  <c r="T35" i="9"/>
  <c r="T34" i="9"/>
  <c r="T33" i="9"/>
  <c r="T32" i="9"/>
  <c r="T31" i="9"/>
  <c r="T30" i="9"/>
  <c r="T29" i="9"/>
  <c r="T28" i="9"/>
  <c r="T27" i="9"/>
  <c r="T26" i="9"/>
  <c r="T25" i="9"/>
  <c r="T24" i="9"/>
  <c r="T23" i="9"/>
  <c r="T22" i="9"/>
  <c r="T21" i="9"/>
  <c r="T20" i="9"/>
  <c r="T19" i="9"/>
  <c r="T18" i="9"/>
  <c r="T17" i="9"/>
  <c r="T16" i="9"/>
  <c r="T15" i="9"/>
  <c r="T14" i="9"/>
  <c r="T13" i="9"/>
  <c r="T12" i="9"/>
  <c r="S35" i="9"/>
  <c r="S34" i="9"/>
  <c r="S33" i="9"/>
  <c r="S32" i="9"/>
  <c r="S31" i="9"/>
  <c r="S30" i="9"/>
  <c r="S29" i="9"/>
  <c r="S28" i="9"/>
  <c r="S27" i="9"/>
  <c r="S26" i="9"/>
  <c r="S25" i="9"/>
  <c r="S24" i="9"/>
  <c r="S23" i="9"/>
  <c r="S22" i="9"/>
  <c r="S21" i="9"/>
  <c r="S20" i="9"/>
  <c r="S19" i="9"/>
  <c r="S18" i="9"/>
  <c r="S17" i="9"/>
  <c r="S16" i="9"/>
  <c r="S15" i="9"/>
  <c r="S14" i="9"/>
  <c r="S13" i="9"/>
  <c r="S12" i="9"/>
  <c r="R35" i="9"/>
  <c r="R34" i="9"/>
  <c r="R33" i="9"/>
  <c r="R32" i="9"/>
  <c r="R31" i="9"/>
  <c r="R30" i="9"/>
  <c r="R29" i="9"/>
  <c r="R28" i="9"/>
  <c r="R27" i="9"/>
  <c r="R26" i="9"/>
  <c r="R25" i="9"/>
  <c r="R24" i="9"/>
  <c r="R23" i="9"/>
  <c r="R22" i="9"/>
  <c r="R21" i="9"/>
  <c r="R20" i="9"/>
  <c r="R19" i="9"/>
  <c r="R18" i="9"/>
  <c r="R17" i="9"/>
  <c r="R16" i="9"/>
  <c r="R15" i="9"/>
  <c r="R14" i="9"/>
  <c r="R13" i="9"/>
  <c r="R12" i="9"/>
  <c r="Q35" i="9"/>
  <c r="Q34" i="9"/>
  <c r="Q33" i="9"/>
  <c r="Q32" i="9"/>
  <c r="Q31" i="9"/>
  <c r="Q30" i="9"/>
  <c r="Q29" i="9"/>
  <c r="Q28" i="9"/>
  <c r="Q27" i="9"/>
  <c r="Q26" i="9"/>
  <c r="Q25" i="9"/>
  <c r="Q24" i="9"/>
  <c r="Q23" i="9"/>
  <c r="Q22" i="9"/>
  <c r="Q21" i="9"/>
  <c r="Q20" i="9"/>
  <c r="Q19" i="9"/>
  <c r="Q18" i="9"/>
  <c r="Q17" i="9"/>
  <c r="Q16" i="9"/>
  <c r="Q15" i="9"/>
  <c r="Q14" i="9"/>
  <c r="Q13" i="9"/>
  <c r="Q12" i="9"/>
  <c r="P35" i="9"/>
  <c r="P34" i="9"/>
  <c r="P33" i="9"/>
  <c r="P32" i="9"/>
  <c r="P31" i="9"/>
  <c r="P30" i="9"/>
  <c r="P29" i="9"/>
  <c r="P28" i="9"/>
  <c r="P27" i="9"/>
  <c r="P26" i="9"/>
  <c r="P25" i="9"/>
  <c r="P24" i="9"/>
  <c r="P23" i="9"/>
  <c r="P22" i="9"/>
  <c r="P21" i="9"/>
  <c r="P20" i="9"/>
  <c r="P19" i="9"/>
  <c r="P18" i="9"/>
  <c r="P17" i="9"/>
  <c r="P16" i="9"/>
  <c r="P15" i="9"/>
  <c r="P14" i="9"/>
  <c r="P13" i="9"/>
  <c r="P12" i="9"/>
  <c r="O35" i="9"/>
  <c r="O34" i="9"/>
  <c r="O33" i="9"/>
  <c r="O32" i="9"/>
  <c r="O31" i="9"/>
  <c r="O30" i="9"/>
  <c r="O29" i="9"/>
  <c r="O28" i="9"/>
  <c r="O27" i="9"/>
  <c r="O26" i="9"/>
  <c r="O25" i="9"/>
  <c r="O24" i="9"/>
  <c r="O23" i="9"/>
  <c r="O22" i="9"/>
  <c r="O21" i="9"/>
  <c r="O20" i="9"/>
  <c r="O19" i="9"/>
  <c r="O18" i="9"/>
  <c r="O17" i="9"/>
  <c r="O16" i="9"/>
  <c r="O15" i="9"/>
  <c r="O14" i="9"/>
  <c r="O13" i="9"/>
  <c r="O12" i="9"/>
  <c r="N35" i="9"/>
  <c r="N34" i="9"/>
  <c r="N33" i="9"/>
  <c r="N32" i="9"/>
  <c r="N31" i="9"/>
  <c r="N30" i="9"/>
  <c r="N29" i="9"/>
  <c r="N28" i="9"/>
  <c r="N27" i="9"/>
  <c r="N26" i="9"/>
  <c r="N25" i="9"/>
  <c r="N24" i="9"/>
  <c r="N23" i="9"/>
  <c r="N22" i="9"/>
  <c r="N21" i="9"/>
  <c r="N20" i="9"/>
  <c r="N19" i="9"/>
  <c r="N18" i="9"/>
  <c r="N17" i="9"/>
  <c r="N16" i="9"/>
  <c r="N15" i="9"/>
  <c r="N14" i="9"/>
  <c r="N13" i="9"/>
  <c r="N12" i="9"/>
  <c r="M35" i="9"/>
  <c r="M34" i="9"/>
  <c r="M33" i="9"/>
  <c r="M32" i="9"/>
  <c r="M31" i="9"/>
  <c r="M30" i="9"/>
  <c r="M29" i="9"/>
  <c r="M28" i="9"/>
  <c r="M27" i="9"/>
  <c r="M26" i="9"/>
  <c r="M25" i="9"/>
  <c r="M24" i="9"/>
  <c r="M23" i="9"/>
  <c r="M22" i="9"/>
  <c r="M21" i="9"/>
  <c r="M20" i="9"/>
  <c r="M19" i="9"/>
  <c r="M18" i="9"/>
  <c r="M17" i="9"/>
  <c r="M16" i="9"/>
  <c r="M15" i="9"/>
  <c r="M14" i="9"/>
  <c r="M13" i="9"/>
  <c r="M12" i="9"/>
  <c r="L35" i="9"/>
  <c r="L34" i="9"/>
  <c r="L33" i="9"/>
  <c r="L32" i="9"/>
  <c r="L31" i="9"/>
  <c r="L30" i="9"/>
  <c r="L29" i="9"/>
  <c r="L28" i="9"/>
  <c r="L27" i="9"/>
  <c r="L26" i="9"/>
  <c r="L25" i="9"/>
  <c r="L24" i="9"/>
  <c r="L23" i="9"/>
  <c r="L22" i="9"/>
  <c r="L21" i="9"/>
  <c r="L20" i="9"/>
  <c r="L19" i="9"/>
  <c r="L18" i="9"/>
  <c r="L17" i="9"/>
  <c r="L16" i="9"/>
  <c r="L15" i="9"/>
  <c r="L14" i="9"/>
  <c r="L13" i="9"/>
  <c r="L12" i="9"/>
  <c r="K35" i="9"/>
  <c r="K34" i="9"/>
  <c r="K33" i="9"/>
  <c r="K32" i="9"/>
  <c r="K31" i="9"/>
  <c r="K30" i="9"/>
  <c r="K29" i="9"/>
  <c r="K28" i="9"/>
  <c r="K27" i="9"/>
  <c r="K26" i="9"/>
  <c r="K25" i="9"/>
  <c r="K24" i="9"/>
  <c r="K23" i="9"/>
  <c r="K22" i="9"/>
  <c r="K21" i="9"/>
  <c r="K20" i="9"/>
  <c r="K19" i="9"/>
  <c r="K18" i="9"/>
  <c r="K17" i="9"/>
  <c r="K16" i="9"/>
  <c r="K15" i="9"/>
  <c r="K14" i="9"/>
  <c r="K13" i="9"/>
  <c r="K12" i="9"/>
  <c r="J35" i="9"/>
  <c r="J34" i="9"/>
  <c r="J33" i="9"/>
  <c r="J32" i="9"/>
  <c r="J31" i="9"/>
  <c r="J30" i="9"/>
  <c r="J29" i="9"/>
  <c r="J28" i="9"/>
  <c r="J27" i="9"/>
  <c r="J26" i="9"/>
  <c r="J25" i="9"/>
  <c r="J24" i="9"/>
  <c r="J23" i="9"/>
  <c r="J22" i="9"/>
  <c r="J21" i="9"/>
  <c r="J20" i="9"/>
  <c r="J19" i="9"/>
  <c r="J18" i="9"/>
  <c r="J17" i="9"/>
  <c r="J16" i="9"/>
  <c r="J15" i="9"/>
  <c r="J14" i="9"/>
  <c r="J13" i="9"/>
  <c r="J12" i="9"/>
  <c r="I35" i="9"/>
  <c r="I34" i="9"/>
  <c r="I33" i="9"/>
  <c r="I32" i="9"/>
  <c r="I31" i="9"/>
  <c r="I30" i="9"/>
  <c r="I29" i="9"/>
  <c r="I28" i="9"/>
  <c r="I27" i="9"/>
  <c r="I26" i="9"/>
  <c r="I25" i="9"/>
  <c r="I24" i="9"/>
  <c r="I23" i="9"/>
  <c r="I22" i="9"/>
  <c r="I21" i="9"/>
  <c r="I20" i="9"/>
  <c r="I19" i="9"/>
  <c r="I18" i="9"/>
  <c r="I17" i="9"/>
  <c r="I16" i="9"/>
  <c r="I15" i="9"/>
  <c r="I14" i="9"/>
  <c r="I13" i="9"/>
  <c r="I12" i="9"/>
  <c r="H35" i="9"/>
  <c r="H34" i="9"/>
  <c r="H33" i="9"/>
  <c r="H32" i="9"/>
  <c r="H31" i="9"/>
  <c r="H30" i="9"/>
  <c r="H29" i="9"/>
  <c r="H28" i="9"/>
  <c r="H27" i="9"/>
  <c r="H26" i="9"/>
  <c r="H25" i="9"/>
  <c r="H24" i="9"/>
  <c r="H23" i="9"/>
  <c r="H22" i="9"/>
  <c r="H21" i="9"/>
  <c r="H20" i="9"/>
  <c r="H19" i="9"/>
  <c r="H18" i="9"/>
  <c r="H17" i="9"/>
  <c r="H16" i="9"/>
  <c r="H15" i="9"/>
  <c r="H14" i="9"/>
  <c r="H13" i="9"/>
  <c r="H12" i="9"/>
  <c r="G35" i="9"/>
  <c r="G34" i="9"/>
  <c r="G33" i="9"/>
  <c r="G32" i="9"/>
  <c r="G31" i="9"/>
  <c r="G30" i="9"/>
  <c r="G29" i="9"/>
  <c r="G28" i="9"/>
  <c r="G27" i="9"/>
  <c r="G26" i="9"/>
  <c r="G25" i="9"/>
  <c r="G24" i="9"/>
  <c r="G23" i="9"/>
  <c r="G22" i="9"/>
  <c r="G21" i="9"/>
  <c r="G20" i="9"/>
  <c r="G19" i="9"/>
  <c r="G18" i="9"/>
  <c r="G17" i="9"/>
  <c r="G16" i="9"/>
  <c r="G15" i="9"/>
  <c r="G14" i="9"/>
  <c r="G13" i="9"/>
  <c r="G12" i="9"/>
  <c r="F35" i="9"/>
  <c r="F34" i="9"/>
  <c r="F33" i="9"/>
  <c r="F32" i="9"/>
  <c r="F31" i="9"/>
  <c r="F30" i="9"/>
  <c r="F29" i="9"/>
  <c r="F28" i="9"/>
  <c r="F27" i="9"/>
  <c r="F26" i="9"/>
  <c r="F25" i="9"/>
  <c r="F24" i="9"/>
  <c r="F23" i="9"/>
  <c r="F22" i="9"/>
  <c r="F21" i="9"/>
  <c r="F20" i="9"/>
  <c r="F19" i="9"/>
  <c r="F18" i="9"/>
  <c r="F17" i="9"/>
  <c r="F16" i="9"/>
  <c r="F15" i="9"/>
  <c r="F14" i="9"/>
  <c r="F13" i="9"/>
  <c r="F12" i="9"/>
  <c r="E35" i="9"/>
  <c r="E34" i="9"/>
  <c r="E33" i="9"/>
  <c r="E32" i="9"/>
  <c r="E31" i="9"/>
  <c r="E30" i="9"/>
  <c r="E29" i="9"/>
  <c r="E28" i="9"/>
  <c r="E27" i="9"/>
  <c r="E26" i="9"/>
  <c r="E25" i="9"/>
  <c r="E24" i="9"/>
  <c r="E23" i="9"/>
  <c r="E22" i="9"/>
  <c r="E21" i="9"/>
  <c r="E20" i="9"/>
  <c r="E19" i="9"/>
  <c r="E18" i="9"/>
  <c r="E17" i="9"/>
  <c r="E16" i="9"/>
  <c r="E15" i="9"/>
  <c r="E14" i="9"/>
  <c r="E13" i="9"/>
  <c r="E12" i="9"/>
  <c r="AG11" i="9"/>
  <c r="AF11" i="9"/>
  <c r="AG41" i="9" s="1"/>
  <c r="AD29" i="6" s="1"/>
  <c r="AE11" i="9"/>
  <c r="AF41" i="9" s="1"/>
  <c r="AC29" i="6" s="1"/>
  <c r="AD11" i="9"/>
  <c r="AE41" i="9" s="1"/>
  <c r="AC11" i="9"/>
  <c r="AB11" i="9"/>
  <c r="AC41" i="9" s="1"/>
  <c r="AA11" i="9"/>
  <c r="Z11" i="9"/>
  <c r="AA41" i="9" s="1"/>
  <c r="Y11" i="9"/>
  <c r="X11" i="9"/>
  <c r="Y41" i="9" s="1"/>
  <c r="W11" i="9"/>
  <c r="V11" i="9"/>
  <c r="W41" i="9" s="1"/>
  <c r="U11" i="9"/>
  <c r="T11" i="9"/>
  <c r="U41" i="9" s="1"/>
  <c r="S11" i="9"/>
  <c r="R11" i="9"/>
  <c r="S41" i="9" s="1"/>
  <c r="Q11" i="9"/>
  <c r="R41" i="9" s="1"/>
  <c r="O29" i="6" s="1"/>
  <c r="P11" i="9"/>
  <c r="Q41" i="9" s="1"/>
  <c r="N29" i="6" s="1"/>
  <c r="O11" i="9"/>
  <c r="N11" i="9"/>
  <c r="O41" i="9" s="1"/>
  <c r="M11" i="9"/>
  <c r="L11" i="9"/>
  <c r="M41" i="9" s="1"/>
  <c r="K11" i="9"/>
  <c r="J11" i="9"/>
  <c r="K41" i="9" s="1"/>
  <c r="I11" i="9"/>
  <c r="J41" i="9" s="1"/>
  <c r="G29" i="6" s="1"/>
  <c r="H11" i="9"/>
  <c r="I41" i="9" s="1"/>
  <c r="G11" i="9"/>
  <c r="H41" i="9" s="1"/>
  <c r="E29" i="6" s="1"/>
  <c r="F11" i="9"/>
  <c r="G41" i="9" s="1"/>
  <c r="D29" i="6" s="1"/>
  <c r="E11" i="9"/>
  <c r="F41" i="9" s="1"/>
  <c r="H29" i="6" l="1"/>
  <c r="AB71" i="9"/>
  <c r="L29" i="6"/>
  <c r="X71" i="9"/>
  <c r="P29" i="6"/>
  <c r="T71" i="9"/>
  <c r="T29" i="6"/>
  <c r="S71" i="9"/>
  <c r="X29" i="6"/>
  <c r="K71" i="9"/>
  <c r="AB29" i="6"/>
  <c r="L71" i="9"/>
  <c r="Z71" i="9"/>
  <c r="F29" i="6"/>
  <c r="J29" i="6"/>
  <c r="P71" i="9"/>
  <c r="R29" i="6"/>
  <c r="F71" i="9"/>
  <c r="V29" i="6"/>
  <c r="W71" i="9"/>
  <c r="Z29" i="6"/>
  <c r="U71" i="9"/>
  <c r="I71" i="9"/>
  <c r="O71" i="9"/>
  <c r="Y71" i="9"/>
  <c r="AA71" i="9"/>
  <c r="P43" i="3"/>
  <c r="P42" i="3"/>
  <c r="P37" i="3"/>
  <c r="P32" i="3"/>
  <c r="P27" i="3"/>
  <c r="P26" i="3"/>
  <c r="H71" i="9"/>
  <c r="J71" i="9"/>
  <c r="N71" i="9"/>
  <c r="R71" i="9"/>
  <c r="V71" i="9"/>
  <c r="AF71" i="9"/>
  <c r="AH71" i="9"/>
  <c r="P45" i="3"/>
  <c r="P40" i="3"/>
  <c r="P35" i="3"/>
  <c r="P34" i="3"/>
  <c r="P29" i="3"/>
  <c r="P24" i="3"/>
  <c r="C29" i="6"/>
  <c r="O77" i="3"/>
  <c r="O76" i="3"/>
  <c r="O75" i="3"/>
  <c r="O74" i="3"/>
  <c r="O73" i="3"/>
  <c r="O72" i="3"/>
  <c r="O71" i="3"/>
  <c r="O70" i="3"/>
  <c r="O69" i="3"/>
  <c r="O68" i="3"/>
  <c r="O67" i="3"/>
  <c r="O66" i="3"/>
  <c r="O65" i="3"/>
  <c r="O64" i="3"/>
  <c r="O63" i="3"/>
  <c r="O62" i="3"/>
  <c r="O61" i="3"/>
  <c r="O60" i="3"/>
  <c r="O59" i="3"/>
  <c r="O58" i="3"/>
  <c r="O57" i="3"/>
  <c r="O56" i="3"/>
  <c r="O55" i="3"/>
  <c r="O54" i="3"/>
  <c r="P42" i="4" l="1"/>
  <c r="O1486" i="4" l="1"/>
  <c r="O1485" i="4"/>
  <c r="O1484" i="4"/>
  <c r="O1483" i="4"/>
  <c r="O1482" i="4"/>
  <c r="O1481" i="4"/>
  <c r="O1480" i="4"/>
  <c r="O1479" i="4"/>
  <c r="O1478" i="4"/>
  <c r="O1477" i="4"/>
  <c r="O1476" i="4"/>
  <c r="O1475" i="4"/>
  <c r="O1474" i="4"/>
  <c r="O1473" i="4"/>
  <c r="O1472" i="4"/>
  <c r="O1471" i="4"/>
  <c r="O1470" i="4"/>
  <c r="O1469" i="4"/>
  <c r="O1468" i="4"/>
  <c r="O1467" i="4"/>
  <c r="O1466" i="4"/>
  <c r="O1465" i="4"/>
  <c r="O1464" i="4"/>
  <c r="O1463" i="4"/>
  <c r="O1457" i="4"/>
  <c r="O1456" i="4"/>
  <c r="O1455" i="4"/>
  <c r="O1454" i="4"/>
  <c r="O1453" i="4"/>
  <c r="O1452" i="4"/>
  <c r="O1451" i="4"/>
  <c r="O1450" i="4"/>
  <c r="O1449" i="4"/>
  <c r="O1448" i="4"/>
  <c r="O1447" i="4"/>
  <c r="O1446" i="4"/>
  <c r="O1445" i="4"/>
  <c r="O1444" i="4"/>
  <c r="O1443" i="4"/>
  <c r="O1442" i="4"/>
  <c r="O1441" i="4"/>
  <c r="O1440" i="4"/>
  <c r="O1439" i="4"/>
  <c r="O1438" i="4"/>
  <c r="O1437" i="4"/>
  <c r="O1436" i="4"/>
  <c r="O1435" i="4"/>
  <c r="O1434" i="4"/>
  <c r="O1428" i="4"/>
  <c r="O1427" i="4"/>
  <c r="O1426" i="4"/>
  <c r="O1425" i="4"/>
  <c r="O1424" i="4"/>
  <c r="O1423" i="4"/>
  <c r="O1422" i="4"/>
  <c r="O1421" i="4"/>
  <c r="O1420" i="4"/>
  <c r="O1419" i="4"/>
  <c r="O1418" i="4"/>
  <c r="O1417" i="4"/>
  <c r="O1416" i="4"/>
  <c r="O1415" i="4"/>
  <c r="O1414" i="4"/>
  <c r="O1413" i="4"/>
  <c r="O1412" i="4"/>
  <c r="O1411" i="4"/>
  <c r="O1410" i="4"/>
  <c r="O1409" i="4"/>
  <c r="O1408" i="4"/>
  <c r="O1407" i="4"/>
  <c r="O1406" i="4"/>
  <c r="O1405" i="4"/>
  <c r="O1399" i="4"/>
  <c r="O1398" i="4"/>
  <c r="O1397" i="4"/>
  <c r="O1396" i="4"/>
  <c r="O1395" i="4"/>
  <c r="O1394" i="4"/>
  <c r="O1393" i="4"/>
  <c r="O1392" i="4"/>
  <c r="O1391" i="4"/>
  <c r="O1390" i="4"/>
  <c r="O1389" i="4"/>
  <c r="O1388" i="4"/>
  <c r="O1387" i="4"/>
  <c r="O1386" i="4"/>
  <c r="O1385" i="4"/>
  <c r="O1384" i="4"/>
  <c r="O1383" i="4"/>
  <c r="O1382" i="4"/>
  <c r="O1381" i="4"/>
  <c r="O1380" i="4"/>
  <c r="O1379" i="4"/>
  <c r="O1378" i="4"/>
  <c r="O1377" i="4"/>
  <c r="O1376" i="4"/>
  <c r="O1370" i="4"/>
  <c r="O1369" i="4"/>
  <c r="O1368" i="4"/>
  <c r="O1367" i="4"/>
  <c r="O1366" i="4"/>
  <c r="O1365" i="4"/>
  <c r="O1364" i="4"/>
  <c r="O1363" i="4"/>
  <c r="O1362" i="4"/>
  <c r="O1361" i="4"/>
  <c r="O1360" i="4"/>
  <c r="O1359" i="4"/>
  <c r="O1358" i="4"/>
  <c r="O1357" i="4"/>
  <c r="O1356" i="4"/>
  <c r="O1355" i="4"/>
  <c r="O1354" i="4"/>
  <c r="O1353" i="4"/>
  <c r="O1352" i="4"/>
  <c r="O1351" i="4"/>
  <c r="O1350" i="4"/>
  <c r="O1349" i="4"/>
  <c r="O1348" i="4"/>
  <c r="O1347" i="4"/>
  <c r="O1341" i="4"/>
  <c r="O1340" i="4"/>
  <c r="O1339" i="4"/>
  <c r="O1338" i="4"/>
  <c r="O1337" i="4"/>
  <c r="O1336" i="4"/>
  <c r="O1335" i="4"/>
  <c r="O1334" i="4"/>
  <c r="O1333" i="4"/>
  <c r="O1332" i="4"/>
  <c r="O1331" i="4"/>
  <c r="O1330" i="4"/>
  <c r="O1329" i="4"/>
  <c r="O1328" i="4"/>
  <c r="O1327" i="4"/>
  <c r="O1326" i="4"/>
  <c r="O1325" i="4"/>
  <c r="O1324" i="4"/>
  <c r="O1323" i="4"/>
  <c r="O1322" i="4"/>
  <c r="O1321" i="4"/>
  <c r="O1320" i="4"/>
  <c r="O1319" i="4"/>
  <c r="O1318" i="4"/>
  <c r="O1312" i="4"/>
  <c r="O1311" i="4"/>
  <c r="O1310" i="4"/>
  <c r="O1309" i="4"/>
  <c r="O1308" i="4"/>
  <c r="O1307" i="4"/>
  <c r="O1306" i="4"/>
  <c r="O1305" i="4"/>
  <c r="O1304" i="4"/>
  <c r="O1303" i="4"/>
  <c r="O1302" i="4"/>
  <c r="O1301" i="4"/>
  <c r="O1300" i="4"/>
  <c r="O1299" i="4"/>
  <c r="O1298" i="4"/>
  <c r="O1297" i="4"/>
  <c r="O1296" i="4"/>
  <c r="O1295" i="4"/>
  <c r="O1294" i="4"/>
  <c r="O1293" i="4"/>
  <c r="O1292" i="4"/>
  <c r="O1291" i="4"/>
  <c r="O1290" i="4"/>
  <c r="O1289" i="4"/>
  <c r="O1283" i="4"/>
  <c r="O1282" i="4"/>
  <c r="O1281" i="4"/>
  <c r="O1280" i="4"/>
  <c r="O1279" i="4"/>
  <c r="O1278" i="4"/>
  <c r="O1277" i="4"/>
  <c r="O1276" i="4"/>
  <c r="O1275" i="4"/>
  <c r="O1274" i="4"/>
  <c r="O1273" i="4"/>
  <c r="O1272" i="4"/>
  <c r="O1271" i="4"/>
  <c r="O1270" i="4"/>
  <c r="O1269" i="4"/>
  <c r="O1268" i="4"/>
  <c r="O1267" i="4"/>
  <c r="O1266" i="4"/>
  <c r="O1265" i="4"/>
  <c r="O1264" i="4"/>
  <c r="O1263" i="4"/>
  <c r="O1262" i="4"/>
  <c r="O1261" i="4"/>
  <c r="O1260" i="4"/>
  <c r="O1254" i="4"/>
  <c r="O1253" i="4"/>
  <c r="O1252" i="4"/>
  <c r="O1251" i="4"/>
  <c r="O1250" i="4"/>
  <c r="O1249" i="4"/>
  <c r="O1248" i="4"/>
  <c r="O1247" i="4"/>
  <c r="O1246" i="4"/>
  <c r="O1245" i="4"/>
  <c r="O1244" i="4"/>
  <c r="O1243" i="4"/>
  <c r="O1242" i="4"/>
  <c r="O1241" i="4"/>
  <c r="O1240" i="4"/>
  <c r="O1239" i="4"/>
  <c r="O1238" i="4"/>
  <c r="O1237" i="4"/>
  <c r="O1236" i="4"/>
  <c r="O1235" i="4"/>
  <c r="O1234" i="4"/>
  <c r="O1233" i="4"/>
  <c r="O1232" i="4"/>
  <c r="O1231"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3" i="4"/>
  <c r="O992" i="4"/>
  <c r="O991" i="4"/>
  <c r="O990" i="4"/>
  <c r="O989" i="4"/>
  <c r="O988" i="4"/>
  <c r="O987" i="4"/>
  <c r="O986" i="4"/>
  <c r="O985" i="4"/>
  <c r="O984" i="4"/>
  <c r="O983" i="4"/>
  <c r="O982" i="4"/>
  <c r="O981" i="4"/>
  <c r="O980" i="4"/>
  <c r="O979" i="4"/>
  <c r="O978" i="4"/>
  <c r="O977" i="4"/>
  <c r="O976" i="4"/>
  <c r="O975" i="4"/>
  <c r="O974" i="4"/>
  <c r="O973" i="4"/>
  <c r="O972" i="4"/>
  <c r="O971" i="4"/>
  <c r="O970" i="4"/>
  <c r="O964" i="4"/>
  <c r="O963" i="4"/>
  <c r="O962" i="4"/>
  <c r="O961" i="4"/>
  <c r="O960" i="4"/>
  <c r="O959" i="4"/>
  <c r="O958" i="4"/>
  <c r="O957" i="4"/>
  <c r="O956" i="4"/>
  <c r="O955" i="4"/>
  <c r="O954" i="4"/>
  <c r="O953" i="4"/>
  <c r="O952" i="4"/>
  <c r="O951" i="4"/>
  <c r="O950" i="4"/>
  <c r="O949" i="4"/>
  <c r="O948" i="4"/>
  <c r="O947" i="4"/>
  <c r="O946" i="4"/>
  <c r="O945" i="4"/>
  <c r="O944" i="4"/>
  <c r="O943" i="4"/>
  <c r="O942" i="4"/>
  <c r="O941" i="4"/>
  <c r="O935" i="4"/>
  <c r="O934" i="4"/>
  <c r="O933" i="4"/>
  <c r="O932" i="4"/>
  <c r="O931" i="4"/>
  <c r="O930" i="4"/>
  <c r="O929" i="4"/>
  <c r="O928" i="4"/>
  <c r="O927" i="4"/>
  <c r="O926" i="4"/>
  <c r="O925" i="4"/>
  <c r="O924" i="4"/>
  <c r="O923" i="4"/>
  <c r="O922" i="4"/>
  <c r="O921" i="4"/>
  <c r="O920" i="4"/>
  <c r="O919" i="4"/>
  <c r="O918" i="4"/>
  <c r="O917" i="4"/>
  <c r="O916" i="4"/>
  <c r="O915" i="4"/>
  <c r="O914" i="4"/>
  <c r="O913" i="4"/>
  <c r="O912" i="4"/>
  <c r="O906" i="4"/>
  <c r="O905" i="4"/>
  <c r="O904" i="4"/>
  <c r="O903" i="4"/>
  <c r="O902" i="4"/>
  <c r="O901" i="4"/>
  <c r="O900" i="4"/>
  <c r="O899" i="4"/>
  <c r="O898" i="4"/>
  <c r="O897" i="4"/>
  <c r="O896" i="4"/>
  <c r="O895" i="4"/>
  <c r="O894" i="4"/>
  <c r="O893" i="4"/>
  <c r="O892" i="4"/>
  <c r="O891" i="4"/>
  <c r="O890" i="4"/>
  <c r="O889" i="4"/>
  <c r="O888" i="4"/>
  <c r="O887" i="4"/>
  <c r="O886" i="4"/>
  <c r="O885" i="4"/>
  <c r="O884" i="4"/>
  <c r="O883" i="4"/>
  <c r="O877" i="4"/>
  <c r="O876" i="4"/>
  <c r="O875" i="4"/>
  <c r="O874" i="4"/>
  <c r="O873" i="4"/>
  <c r="O872" i="4"/>
  <c r="O871" i="4"/>
  <c r="O870" i="4"/>
  <c r="O869" i="4"/>
  <c r="O868" i="4"/>
  <c r="O867" i="4"/>
  <c r="O866" i="4"/>
  <c r="O865" i="4"/>
  <c r="O864" i="4"/>
  <c r="O863" i="4"/>
  <c r="O862" i="4"/>
  <c r="O861" i="4"/>
  <c r="O860" i="4"/>
  <c r="O859" i="4"/>
  <c r="O858" i="4"/>
  <c r="O857" i="4"/>
  <c r="O856" i="4"/>
  <c r="O855" i="4"/>
  <c r="O854" i="4"/>
  <c r="O848" i="4"/>
  <c r="O847" i="4"/>
  <c r="O846" i="4"/>
  <c r="O845" i="4"/>
  <c r="O844" i="4"/>
  <c r="O843" i="4"/>
  <c r="O842" i="4"/>
  <c r="O841" i="4"/>
  <c r="O840" i="4"/>
  <c r="O839" i="4"/>
  <c r="O838" i="4"/>
  <c r="O837" i="4"/>
  <c r="O836" i="4"/>
  <c r="O835" i="4"/>
  <c r="O834" i="4"/>
  <c r="O833" i="4"/>
  <c r="O832" i="4"/>
  <c r="O831" i="4"/>
  <c r="O830" i="4"/>
  <c r="O829" i="4"/>
  <c r="O828" i="4"/>
  <c r="O827" i="4"/>
  <c r="O826" i="4"/>
  <c r="O825" i="4"/>
  <c r="O819" i="4"/>
  <c r="O818" i="4"/>
  <c r="O817" i="4"/>
  <c r="O816" i="4"/>
  <c r="O815" i="4"/>
  <c r="O814" i="4"/>
  <c r="O813" i="4"/>
  <c r="O812" i="4"/>
  <c r="O811" i="4"/>
  <c r="O810" i="4"/>
  <c r="O809" i="4"/>
  <c r="O808" i="4"/>
  <c r="O807" i="4"/>
  <c r="O806" i="4"/>
  <c r="O805" i="4"/>
  <c r="O804" i="4"/>
  <c r="O803" i="4"/>
  <c r="O802" i="4"/>
  <c r="O801" i="4"/>
  <c r="O800" i="4"/>
  <c r="O799" i="4"/>
  <c r="O798" i="4"/>
  <c r="O797" i="4"/>
  <c r="O796" i="4"/>
  <c r="O790" i="4"/>
  <c r="O789" i="4"/>
  <c r="O788" i="4"/>
  <c r="O787" i="4"/>
  <c r="O786" i="4"/>
  <c r="O785" i="4"/>
  <c r="O784" i="4"/>
  <c r="O783" i="4"/>
  <c r="O782" i="4"/>
  <c r="O781" i="4"/>
  <c r="O780" i="4"/>
  <c r="O779" i="4"/>
  <c r="O778" i="4"/>
  <c r="O777" i="4"/>
  <c r="O776" i="4"/>
  <c r="O775" i="4"/>
  <c r="O774" i="4"/>
  <c r="O773" i="4"/>
  <c r="O772" i="4"/>
  <c r="O771" i="4"/>
  <c r="O770" i="4"/>
  <c r="O769" i="4"/>
  <c r="O768" i="4"/>
  <c r="O767" i="4"/>
  <c r="O761" i="4"/>
  <c r="O760" i="4"/>
  <c r="O759" i="4"/>
  <c r="O758" i="4"/>
  <c r="O757" i="4"/>
  <c r="O756" i="4"/>
  <c r="O755" i="4"/>
  <c r="O754" i="4"/>
  <c r="O753" i="4"/>
  <c r="O752" i="4"/>
  <c r="O751" i="4"/>
  <c r="O750" i="4"/>
  <c r="O749" i="4"/>
  <c r="O748" i="4"/>
  <c r="O747" i="4"/>
  <c r="O746" i="4"/>
  <c r="O745" i="4"/>
  <c r="O744" i="4"/>
  <c r="O743" i="4"/>
  <c r="O742" i="4"/>
  <c r="O741" i="4"/>
  <c r="O740" i="4"/>
  <c r="O739" i="4"/>
  <c r="O738" i="4"/>
  <c r="O732" i="4"/>
  <c r="O731" i="4"/>
  <c r="O730" i="4"/>
  <c r="O729" i="4"/>
  <c r="O728" i="4"/>
  <c r="O727" i="4"/>
  <c r="O726" i="4"/>
  <c r="O725" i="4"/>
  <c r="O724" i="4"/>
  <c r="O723" i="4"/>
  <c r="O722" i="4"/>
  <c r="O721" i="4"/>
  <c r="O720" i="4"/>
  <c r="O719" i="4"/>
  <c r="O718" i="4"/>
  <c r="O717" i="4"/>
  <c r="O716" i="4"/>
  <c r="O715" i="4"/>
  <c r="O714" i="4"/>
  <c r="O713" i="4"/>
  <c r="O712" i="4"/>
  <c r="O711" i="4"/>
  <c r="O710" i="4"/>
  <c r="O709" i="4"/>
  <c r="O703" i="4"/>
  <c r="O702" i="4"/>
  <c r="O701" i="4"/>
  <c r="O700" i="4"/>
  <c r="O699" i="4"/>
  <c r="O698" i="4"/>
  <c r="O697" i="4"/>
  <c r="O696" i="4"/>
  <c r="O695" i="4"/>
  <c r="O694" i="4"/>
  <c r="O693" i="4"/>
  <c r="O692" i="4"/>
  <c r="O691" i="4"/>
  <c r="O690" i="4"/>
  <c r="O689" i="4"/>
  <c r="O688" i="4"/>
  <c r="O687" i="4"/>
  <c r="O686" i="4"/>
  <c r="O685" i="4"/>
  <c r="O684" i="4"/>
  <c r="O683" i="4"/>
  <c r="O682" i="4"/>
  <c r="O681" i="4"/>
  <c r="O680" i="4"/>
  <c r="O674" i="4"/>
  <c r="O673" i="4"/>
  <c r="O672" i="4"/>
  <c r="O671" i="4"/>
  <c r="O670" i="4"/>
  <c r="O669" i="4"/>
  <c r="O668" i="4"/>
  <c r="O667" i="4"/>
  <c r="O666" i="4"/>
  <c r="O665" i="4"/>
  <c r="O664" i="4"/>
  <c r="O663" i="4"/>
  <c r="O662" i="4"/>
  <c r="O661" i="4"/>
  <c r="O660" i="4"/>
  <c r="O659" i="4"/>
  <c r="O658" i="4"/>
  <c r="O657" i="4"/>
  <c r="O656" i="4"/>
  <c r="O655" i="4"/>
  <c r="O654" i="4"/>
  <c r="O653" i="4"/>
  <c r="O652" i="4"/>
  <c r="O651" i="4"/>
  <c r="O645" i="4"/>
  <c r="O644" i="4"/>
  <c r="O643" i="4"/>
  <c r="O642" i="4"/>
  <c r="O641" i="4"/>
  <c r="O640" i="4"/>
  <c r="O639" i="4"/>
  <c r="O638" i="4"/>
  <c r="O637" i="4"/>
  <c r="O636" i="4"/>
  <c r="O635" i="4"/>
  <c r="O634" i="4"/>
  <c r="O633" i="4"/>
  <c r="O632" i="4"/>
  <c r="O631" i="4"/>
  <c r="O630" i="4"/>
  <c r="O629" i="4"/>
  <c r="O628" i="4"/>
  <c r="O627" i="4"/>
  <c r="O626" i="4"/>
  <c r="O625" i="4"/>
  <c r="O624" i="4"/>
  <c r="O623" i="4"/>
  <c r="O622" i="4"/>
  <c r="O616" i="4"/>
  <c r="O615" i="4"/>
  <c r="O614" i="4"/>
  <c r="O613" i="4"/>
  <c r="O612" i="4"/>
  <c r="O611" i="4"/>
  <c r="O610" i="4"/>
  <c r="O609" i="4"/>
  <c r="O608" i="4"/>
  <c r="O607" i="4"/>
  <c r="O606" i="4"/>
  <c r="O605" i="4"/>
  <c r="O604" i="4"/>
  <c r="O603" i="4"/>
  <c r="O602" i="4"/>
  <c r="O601" i="4"/>
  <c r="O600" i="4"/>
  <c r="O599" i="4"/>
  <c r="O598" i="4"/>
  <c r="O597" i="4"/>
  <c r="O596" i="4"/>
  <c r="O595" i="4"/>
  <c r="O594" i="4"/>
  <c r="O593" i="4"/>
  <c r="O587" i="4"/>
  <c r="O586" i="4"/>
  <c r="O585" i="4"/>
  <c r="O584" i="4"/>
  <c r="O583" i="4"/>
  <c r="O582" i="4"/>
  <c r="O581" i="4"/>
  <c r="O580" i="4"/>
  <c r="O579" i="4"/>
  <c r="O578" i="4"/>
  <c r="O577" i="4"/>
  <c r="O576" i="4"/>
  <c r="O575" i="4"/>
  <c r="O574" i="4"/>
  <c r="O573" i="4"/>
  <c r="O572" i="4"/>
  <c r="O571" i="4"/>
  <c r="O570" i="4"/>
  <c r="O569" i="4"/>
  <c r="O568" i="4"/>
  <c r="O567" i="4"/>
  <c r="O566" i="4"/>
  <c r="O565" i="4"/>
  <c r="O564" i="4"/>
  <c r="O558" i="4"/>
  <c r="O557" i="4"/>
  <c r="O556" i="4"/>
  <c r="O555" i="4"/>
  <c r="O554" i="4"/>
  <c r="O553" i="4"/>
  <c r="O552" i="4"/>
  <c r="O551" i="4"/>
  <c r="O550" i="4"/>
  <c r="O549" i="4"/>
  <c r="O548" i="4"/>
  <c r="O547" i="4"/>
  <c r="O546" i="4"/>
  <c r="O545" i="4"/>
  <c r="O544" i="4"/>
  <c r="O543" i="4"/>
  <c r="O542" i="4"/>
  <c r="O541" i="4"/>
  <c r="O540" i="4"/>
  <c r="O539" i="4"/>
  <c r="O538" i="4"/>
  <c r="O537" i="4"/>
  <c r="O536" i="4"/>
  <c r="O535" i="4"/>
  <c r="O529" i="4"/>
  <c r="O528" i="4"/>
  <c r="O527" i="4"/>
  <c r="O526" i="4"/>
  <c r="O525" i="4"/>
  <c r="O524" i="4"/>
  <c r="O523" i="4"/>
  <c r="O522" i="4"/>
  <c r="O521" i="4"/>
  <c r="O520" i="4"/>
  <c r="O519" i="4"/>
  <c r="O518" i="4"/>
  <c r="O517" i="4"/>
  <c r="O516" i="4"/>
  <c r="O515" i="4"/>
  <c r="O514" i="4"/>
  <c r="O513" i="4"/>
  <c r="O512" i="4"/>
  <c r="O511" i="4"/>
  <c r="O510" i="4"/>
  <c r="O509" i="4"/>
  <c r="O508" i="4"/>
  <c r="O507" i="4"/>
  <c r="O506" i="4"/>
  <c r="O500" i="4"/>
  <c r="O499" i="4"/>
  <c r="O498" i="4"/>
  <c r="O497" i="4"/>
  <c r="O496" i="4"/>
  <c r="O495" i="4"/>
  <c r="O494" i="4"/>
  <c r="O493" i="4"/>
  <c r="O492" i="4"/>
  <c r="O491" i="4"/>
  <c r="O490" i="4"/>
  <c r="O489" i="4"/>
  <c r="O488" i="4"/>
  <c r="O487" i="4"/>
  <c r="O486" i="4"/>
  <c r="O485" i="4"/>
  <c r="O484" i="4"/>
  <c r="O483" i="4"/>
  <c r="O482" i="4"/>
  <c r="O481" i="4"/>
  <c r="O480" i="4"/>
  <c r="O479" i="4"/>
  <c r="O478" i="4"/>
  <c r="O477" i="4"/>
  <c r="O471" i="4"/>
  <c r="O470" i="4"/>
  <c r="O469" i="4"/>
  <c r="O468" i="4"/>
  <c r="O467" i="4"/>
  <c r="O466" i="4"/>
  <c r="O465" i="4"/>
  <c r="O464" i="4"/>
  <c r="O463" i="4"/>
  <c r="O462" i="4"/>
  <c r="O461" i="4"/>
  <c r="O460" i="4"/>
  <c r="O459" i="4"/>
  <c r="O458" i="4"/>
  <c r="O457" i="4"/>
  <c r="O456" i="4"/>
  <c r="O455" i="4"/>
  <c r="O454" i="4"/>
  <c r="O453" i="4"/>
  <c r="O452" i="4"/>
  <c r="O451" i="4"/>
  <c r="O450" i="4"/>
  <c r="O449" i="4"/>
  <c r="O448" i="4"/>
  <c r="O442" i="4"/>
  <c r="O441" i="4"/>
  <c r="O440" i="4"/>
  <c r="O439" i="4"/>
  <c r="O438" i="4"/>
  <c r="O437" i="4"/>
  <c r="O436" i="4"/>
  <c r="O435" i="4"/>
  <c r="O434" i="4"/>
  <c r="O433" i="4"/>
  <c r="O432" i="4"/>
  <c r="O431" i="4"/>
  <c r="O430" i="4"/>
  <c r="O429" i="4"/>
  <c r="O428" i="4"/>
  <c r="O427" i="4"/>
  <c r="O426" i="4"/>
  <c r="O425" i="4"/>
  <c r="O424" i="4"/>
  <c r="O423" i="4"/>
  <c r="O422" i="4"/>
  <c r="O421" i="4"/>
  <c r="O420" i="4"/>
  <c r="O419" i="4"/>
  <c r="O413" i="4"/>
  <c r="O412" i="4"/>
  <c r="O411" i="4"/>
  <c r="O410" i="4"/>
  <c r="O409" i="4"/>
  <c r="O408" i="4"/>
  <c r="O407" i="4"/>
  <c r="O406" i="4"/>
  <c r="O405" i="4"/>
  <c r="O404" i="4"/>
  <c r="O403" i="4"/>
  <c r="O402" i="4"/>
  <c r="O401" i="4"/>
  <c r="O400" i="4"/>
  <c r="O399" i="4"/>
  <c r="O398" i="4"/>
  <c r="O397" i="4"/>
  <c r="O396" i="4"/>
  <c r="O395" i="4"/>
  <c r="O394" i="4"/>
  <c r="O393" i="4"/>
  <c r="O392" i="4"/>
  <c r="O391" i="4"/>
  <c r="O390" i="4"/>
  <c r="O384" i="4"/>
  <c r="O383" i="4"/>
  <c r="O382" i="4"/>
  <c r="O381" i="4"/>
  <c r="O380" i="4"/>
  <c r="O379" i="4"/>
  <c r="O378" i="4"/>
  <c r="O377" i="4"/>
  <c r="O376" i="4"/>
  <c r="O375" i="4"/>
  <c r="O374" i="4"/>
  <c r="O373" i="4"/>
  <c r="O372" i="4"/>
  <c r="O371" i="4"/>
  <c r="O370" i="4"/>
  <c r="O369" i="4"/>
  <c r="O368" i="4"/>
  <c r="O367" i="4"/>
  <c r="O366" i="4"/>
  <c r="O365" i="4"/>
  <c r="O364" i="4"/>
  <c r="O363" i="4"/>
  <c r="O362" i="4"/>
  <c r="O361" i="4"/>
  <c r="O355" i="4"/>
  <c r="O354" i="4"/>
  <c r="O353" i="4"/>
  <c r="O352" i="4"/>
  <c r="O351" i="4"/>
  <c r="O350" i="4"/>
  <c r="O349" i="4"/>
  <c r="O348" i="4"/>
  <c r="O347" i="4"/>
  <c r="O346" i="4"/>
  <c r="O345" i="4"/>
  <c r="O344" i="4"/>
  <c r="O343" i="4"/>
  <c r="O342" i="4"/>
  <c r="O341" i="4"/>
  <c r="O340" i="4"/>
  <c r="O339" i="4"/>
  <c r="O338" i="4"/>
  <c r="O337" i="4"/>
  <c r="O336" i="4"/>
  <c r="O335" i="4"/>
  <c r="O334" i="4"/>
  <c r="O333" i="4"/>
  <c r="O332" i="4"/>
  <c r="O326" i="4"/>
  <c r="O325" i="4"/>
  <c r="O324" i="4"/>
  <c r="O323" i="4"/>
  <c r="O322" i="4"/>
  <c r="O321" i="4"/>
  <c r="O320" i="4"/>
  <c r="O319" i="4"/>
  <c r="O318" i="4"/>
  <c r="O317" i="4"/>
  <c r="O316" i="4"/>
  <c r="O315" i="4"/>
  <c r="O314" i="4"/>
  <c r="O313" i="4"/>
  <c r="O312" i="4"/>
  <c r="O311" i="4"/>
  <c r="O310" i="4"/>
  <c r="O309" i="4"/>
  <c r="O308" i="4"/>
  <c r="O307" i="4"/>
  <c r="O306" i="4"/>
  <c r="O305" i="4"/>
  <c r="O304" i="4"/>
  <c r="O303" i="4"/>
  <c r="O297" i="4"/>
  <c r="O296" i="4"/>
  <c r="O295" i="4"/>
  <c r="O294" i="4"/>
  <c r="O293" i="4"/>
  <c r="O292" i="4"/>
  <c r="O291" i="4"/>
  <c r="O290" i="4"/>
  <c r="O289" i="4"/>
  <c r="O288" i="4"/>
  <c r="O287" i="4"/>
  <c r="O286" i="4"/>
  <c r="O285" i="4"/>
  <c r="O284" i="4"/>
  <c r="O283" i="4"/>
  <c r="O282" i="4"/>
  <c r="O281" i="4"/>
  <c r="O280" i="4"/>
  <c r="O279" i="4"/>
  <c r="O278" i="4"/>
  <c r="O277" i="4"/>
  <c r="O276" i="4"/>
  <c r="O275" i="4"/>
  <c r="O274" i="4"/>
  <c r="O268" i="4"/>
  <c r="O267" i="4"/>
  <c r="O266" i="4"/>
  <c r="O265" i="4"/>
  <c r="O264" i="4"/>
  <c r="O263" i="4"/>
  <c r="O262" i="4"/>
  <c r="O261" i="4"/>
  <c r="O260" i="4"/>
  <c r="O259" i="4"/>
  <c r="O258" i="4"/>
  <c r="O257" i="4"/>
  <c r="O256" i="4"/>
  <c r="O255" i="4"/>
  <c r="O254" i="4"/>
  <c r="O253" i="4"/>
  <c r="O252" i="4"/>
  <c r="O251" i="4"/>
  <c r="O250" i="4"/>
  <c r="O249" i="4"/>
  <c r="O248" i="4"/>
  <c r="O247" i="4"/>
  <c r="O246" i="4"/>
  <c r="O245" i="4"/>
  <c r="O239" i="4"/>
  <c r="O238" i="4"/>
  <c r="O237" i="4"/>
  <c r="O236" i="4"/>
  <c r="O235" i="4"/>
  <c r="O234" i="4"/>
  <c r="O233" i="4"/>
  <c r="O232" i="4"/>
  <c r="O231" i="4"/>
  <c r="O230" i="4"/>
  <c r="O229" i="4"/>
  <c r="O228" i="4"/>
  <c r="O227" i="4"/>
  <c r="O226" i="4"/>
  <c r="O225" i="4"/>
  <c r="O224" i="4"/>
  <c r="O223" i="4"/>
  <c r="O222" i="4"/>
  <c r="O221" i="4"/>
  <c r="O220" i="4"/>
  <c r="O219" i="4"/>
  <c r="O218" i="4"/>
  <c r="O217" i="4"/>
  <c r="O216" i="4"/>
  <c r="O210" i="4"/>
  <c r="O209" i="4"/>
  <c r="O208" i="4"/>
  <c r="O207" i="4"/>
  <c r="O206" i="4"/>
  <c r="O205" i="4"/>
  <c r="O204" i="4"/>
  <c r="O203" i="4"/>
  <c r="O202" i="4"/>
  <c r="O201" i="4"/>
  <c r="O200" i="4"/>
  <c r="O199" i="4"/>
  <c r="O198" i="4"/>
  <c r="O197" i="4"/>
  <c r="O196" i="4"/>
  <c r="O195" i="4"/>
  <c r="O194" i="4"/>
  <c r="O193" i="4"/>
  <c r="O192" i="4"/>
  <c r="O191" i="4"/>
  <c r="O190" i="4"/>
  <c r="O189" i="4"/>
  <c r="O188" i="4"/>
  <c r="O187" i="4"/>
  <c r="O181" i="4"/>
  <c r="O180" i="4"/>
  <c r="O179" i="4"/>
  <c r="O178" i="4"/>
  <c r="O177" i="4"/>
  <c r="O176" i="4"/>
  <c r="O175" i="4"/>
  <c r="O174" i="4"/>
  <c r="O173" i="4"/>
  <c r="O172" i="4"/>
  <c r="O171" i="4"/>
  <c r="O170" i="4"/>
  <c r="O169" i="4"/>
  <c r="O168" i="4"/>
  <c r="O167" i="4"/>
  <c r="O166" i="4"/>
  <c r="O165" i="4"/>
  <c r="O164" i="4"/>
  <c r="O163" i="4"/>
  <c r="O162" i="4"/>
  <c r="O161" i="4"/>
  <c r="O160" i="4"/>
  <c r="O159" i="4"/>
  <c r="O158" i="4"/>
  <c r="O152" i="4"/>
  <c r="O151" i="4"/>
  <c r="O150" i="4"/>
  <c r="O149" i="4"/>
  <c r="O148" i="4"/>
  <c r="O147" i="4"/>
  <c r="O146" i="4"/>
  <c r="O145" i="4"/>
  <c r="O144" i="4"/>
  <c r="O143" i="4"/>
  <c r="O142" i="4"/>
  <c r="O141" i="4"/>
  <c r="O140" i="4"/>
  <c r="O139" i="4"/>
  <c r="O138" i="4"/>
  <c r="O137" i="4"/>
  <c r="O136" i="4"/>
  <c r="O135" i="4"/>
  <c r="O134" i="4"/>
  <c r="O133" i="4"/>
  <c r="O132" i="4"/>
  <c r="O131" i="4"/>
  <c r="O130" i="4"/>
  <c r="O129" i="4"/>
  <c r="O123" i="4"/>
  <c r="O122" i="4"/>
  <c r="O121" i="4"/>
  <c r="O120" i="4"/>
  <c r="O119" i="4"/>
  <c r="O118" i="4"/>
  <c r="O117" i="4"/>
  <c r="O116" i="4"/>
  <c r="O115" i="4"/>
  <c r="O114" i="4"/>
  <c r="O113" i="4"/>
  <c r="O112" i="4"/>
  <c r="O111" i="4"/>
  <c r="O110" i="4"/>
  <c r="O109" i="4"/>
  <c r="O108" i="4"/>
  <c r="O107" i="4"/>
  <c r="O106" i="4"/>
  <c r="O105" i="4"/>
  <c r="O104" i="4"/>
  <c r="O103" i="4"/>
  <c r="O102" i="4"/>
  <c r="O101" i="4"/>
  <c r="O100" i="4"/>
  <c r="O94" i="4"/>
  <c r="O93" i="4"/>
  <c r="O92" i="4"/>
  <c r="O91" i="4"/>
  <c r="O90" i="4"/>
  <c r="O89" i="4"/>
  <c r="O88" i="4"/>
  <c r="O87" i="4"/>
  <c r="O86" i="4"/>
  <c r="O85" i="4"/>
  <c r="O84" i="4"/>
  <c r="O83" i="4"/>
  <c r="O82" i="4"/>
  <c r="O81" i="4"/>
  <c r="O80" i="4"/>
  <c r="O79" i="4"/>
  <c r="O78" i="4"/>
  <c r="O77" i="4"/>
  <c r="O76" i="4"/>
  <c r="O75" i="4"/>
  <c r="O74" i="4"/>
  <c r="O73" i="4"/>
  <c r="O72" i="4"/>
  <c r="O71" i="4"/>
  <c r="O65" i="4"/>
  <c r="O64" i="4"/>
  <c r="O63" i="4"/>
  <c r="O62" i="4"/>
  <c r="O61" i="4"/>
  <c r="O60" i="4"/>
  <c r="O59" i="4"/>
  <c r="O58" i="4"/>
  <c r="O57" i="4"/>
  <c r="O56" i="4"/>
  <c r="O55" i="4"/>
  <c r="O54" i="4"/>
  <c r="O53" i="4"/>
  <c r="O52" i="4"/>
  <c r="O51" i="4"/>
  <c r="O50" i="4"/>
  <c r="O49" i="4"/>
  <c r="O48" i="4"/>
  <c r="O47" i="4"/>
  <c r="O46" i="4"/>
  <c r="O45" i="4"/>
  <c r="O44" i="4"/>
  <c r="O43" i="4"/>
  <c r="O42" i="4"/>
  <c r="J1198" i="4" l="1"/>
  <c r="E1198" i="4"/>
  <c r="C1198" i="4"/>
  <c r="J1227" i="4"/>
  <c r="E1227" i="4"/>
  <c r="J1256" i="4"/>
  <c r="E1256" i="4"/>
  <c r="J1285" i="4"/>
  <c r="E1285" i="4"/>
  <c r="J1314" i="4"/>
  <c r="E1314" i="4"/>
  <c r="J1343" i="4"/>
  <c r="E1343" i="4"/>
  <c r="J1372" i="4"/>
  <c r="E1372" i="4"/>
  <c r="J1401" i="4"/>
  <c r="E1401" i="4"/>
  <c r="J1459" i="4"/>
  <c r="E1459" i="4"/>
  <c r="J1430" i="4"/>
  <c r="E1430" i="4"/>
  <c r="C1459" i="4" l="1"/>
  <c r="C1430" i="4"/>
  <c r="F1401" i="4"/>
  <c r="G1401" i="4"/>
  <c r="H1401" i="4"/>
  <c r="I1401" i="4"/>
  <c r="C1401" i="4"/>
  <c r="C1372" i="4"/>
  <c r="C1343" i="4"/>
  <c r="K1314" i="4"/>
  <c r="L1314" i="4"/>
  <c r="M1314" i="4"/>
  <c r="N1314" i="4"/>
  <c r="C1314" i="4"/>
  <c r="C1285" i="4"/>
  <c r="F1256" i="4"/>
  <c r="G1256" i="4"/>
  <c r="H1256" i="4"/>
  <c r="I1256" i="4"/>
  <c r="C1256" i="4"/>
  <c r="F1227" i="4"/>
  <c r="G1227" i="4"/>
  <c r="H1227" i="4"/>
  <c r="I1227" i="4"/>
  <c r="C1227" i="4"/>
  <c r="F1198" i="4"/>
  <c r="G1198" i="4"/>
  <c r="H1198" i="4"/>
  <c r="I1198" i="4"/>
  <c r="P1486" i="4"/>
  <c r="P1485" i="4"/>
  <c r="P1484" i="4"/>
  <c r="P1483" i="4"/>
  <c r="P1482" i="4"/>
  <c r="P1481" i="4"/>
  <c r="P1480" i="4"/>
  <c r="P1479" i="4"/>
  <c r="P1478" i="4"/>
  <c r="P1477" i="4"/>
  <c r="P1476" i="4"/>
  <c r="P1475" i="4"/>
  <c r="P1474" i="4"/>
  <c r="P1473" i="4"/>
  <c r="P1472" i="4"/>
  <c r="P1471" i="4"/>
  <c r="P1470" i="4"/>
  <c r="P1469" i="4"/>
  <c r="P1468" i="4"/>
  <c r="P1467" i="4"/>
  <c r="P1466" i="4"/>
  <c r="P1465" i="4"/>
  <c r="P1464" i="4"/>
  <c r="P1463" i="4"/>
  <c r="P1457" i="4"/>
  <c r="P1456" i="4"/>
  <c r="P1455" i="4"/>
  <c r="P1454" i="4"/>
  <c r="P1453" i="4"/>
  <c r="P1452" i="4"/>
  <c r="P1451" i="4"/>
  <c r="P1450" i="4"/>
  <c r="P1449" i="4"/>
  <c r="P1448" i="4"/>
  <c r="P1447" i="4"/>
  <c r="P1446" i="4"/>
  <c r="P1445" i="4"/>
  <c r="P1444" i="4"/>
  <c r="P1443" i="4"/>
  <c r="P1442" i="4"/>
  <c r="P1441" i="4"/>
  <c r="P1440" i="4"/>
  <c r="P1439" i="4"/>
  <c r="P1438" i="4"/>
  <c r="P1437" i="4"/>
  <c r="P1436" i="4"/>
  <c r="P1435" i="4"/>
  <c r="P1434" i="4"/>
  <c r="P1428" i="4"/>
  <c r="P1427" i="4"/>
  <c r="P1426" i="4"/>
  <c r="P1425" i="4"/>
  <c r="P1424" i="4"/>
  <c r="P1423" i="4"/>
  <c r="P1422" i="4"/>
  <c r="P1421" i="4"/>
  <c r="P1420" i="4"/>
  <c r="P1419" i="4"/>
  <c r="P1418" i="4"/>
  <c r="P1417" i="4"/>
  <c r="P1416" i="4"/>
  <c r="P1415" i="4"/>
  <c r="P1414" i="4"/>
  <c r="P1413" i="4"/>
  <c r="P1412" i="4"/>
  <c r="P1411" i="4"/>
  <c r="P1410" i="4"/>
  <c r="P1409" i="4"/>
  <c r="P1408" i="4"/>
  <c r="P1407" i="4"/>
  <c r="P1406" i="4"/>
  <c r="P1405" i="4"/>
  <c r="N1401" i="4"/>
  <c r="M1401" i="4"/>
  <c r="L1401" i="4"/>
  <c r="K1401" i="4"/>
  <c r="P1399" i="4"/>
  <c r="P1398" i="4"/>
  <c r="P1397" i="4"/>
  <c r="P1396" i="4"/>
  <c r="P1395" i="4"/>
  <c r="P1394" i="4"/>
  <c r="P1393" i="4"/>
  <c r="P1392" i="4"/>
  <c r="P1391" i="4"/>
  <c r="P1390" i="4"/>
  <c r="P1389" i="4"/>
  <c r="P1388" i="4"/>
  <c r="P1387" i="4"/>
  <c r="P1386" i="4"/>
  <c r="P1385" i="4"/>
  <c r="P1384" i="4"/>
  <c r="P1383" i="4"/>
  <c r="P1382" i="4"/>
  <c r="P1381" i="4"/>
  <c r="P1380" i="4"/>
  <c r="P1379" i="4"/>
  <c r="P1378" i="4"/>
  <c r="P1377" i="4"/>
  <c r="P1376" i="4"/>
  <c r="N1372" i="4"/>
  <c r="M1372" i="4"/>
  <c r="L1372" i="4"/>
  <c r="K1372" i="4"/>
  <c r="I1372" i="4"/>
  <c r="H1372" i="4"/>
  <c r="G1372" i="4"/>
  <c r="F1372" i="4"/>
  <c r="P1370" i="4"/>
  <c r="P1369" i="4"/>
  <c r="P1368" i="4"/>
  <c r="P1367" i="4"/>
  <c r="P1366" i="4"/>
  <c r="P1365" i="4"/>
  <c r="P1364" i="4"/>
  <c r="P1363" i="4"/>
  <c r="P1362" i="4"/>
  <c r="P1361" i="4"/>
  <c r="P1360" i="4"/>
  <c r="P1359" i="4"/>
  <c r="P1358" i="4"/>
  <c r="P1357" i="4"/>
  <c r="P1356" i="4"/>
  <c r="P1355" i="4"/>
  <c r="P1354" i="4"/>
  <c r="P1353" i="4"/>
  <c r="P1352" i="4"/>
  <c r="P1351" i="4"/>
  <c r="P1350" i="4"/>
  <c r="P1349" i="4"/>
  <c r="P1348" i="4"/>
  <c r="P1347" i="4"/>
  <c r="N1343" i="4"/>
  <c r="M1343" i="4"/>
  <c r="L1343" i="4"/>
  <c r="K1343" i="4"/>
  <c r="I1343" i="4"/>
  <c r="H1343" i="4"/>
  <c r="G1343" i="4"/>
  <c r="F1343" i="4"/>
  <c r="P1341" i="4"/>
  <c r="P1340" i="4"/>
  <c r="P1339" i="4"/>
  <c r="P1338" i="4"/>
  <c r="P1337" i="4"/>
  <c r="P1336" i="4"/>
  <c r="P1335" i="4"/>
  <c r="P1334" i="4"/>
  <c r="P1333" i="4"/>
  <c r="P1332" i="4"/>
  <c r="P1331" i="4"/>
  <c r="P1330" i="4"/>
  <c r="P1329" i="4"/>
  <c r="P1328" i="4"/>
  <c r="P1327" i="4"/>
  <c r="P1326" i="4"/>
  <c r="P1325" i="4"/>
  <c r="P1324" i="4"/>
  <c r="P1323" i="4"/>
  <c r="P1322" i="4"/>
  <c r="P1321" i="4"/>
  <c r="P1320" i="4"/>
  <c r="P1319" i="4"/>
  <c r="P1318" i="4"/>
  <c r="I1314" i="4"/>
  <c r="H1314" i="4"/>
  <c r="G1314" i="4"/>
  <c r="F1314" i="4"/>
  <c r="P1312" i="4"/>
  <c r="P1311" i="4"/>
  <c r="P1310" i="4"/>
  <c r="P1309" i="4"/>
  <c r="P1308" i="4"/>
  <c r="P1307" i="4"/>
  <c r="P1306" i="4"/>
  <c r="P1305" i="4"/>
  <c r="P1304" i="4"/>
  <c r="P1303" i="4"/>
  <c r="P1302" i="4"/>
  <c r="P1301" i="4"/>
  <c r="P1300" i="4"/>
  <c r="P1299" i="4"/>
  <c r="P1298" i="4"/>
  <c r="P1297" i="4"/>
  <c r="P1296" i="4"/>
  <c r="P1295" i="4"/>
  <c r="P1294" i="4"/>
  <c r="P1293" i="4"/>
  <c r="P1292" i="4"/>
  <c r="P1291" i="4"/>
  <c r="P1290" i="4"/>
  <c r="P1289" i="4"/>
  <c r="N1285" i="4"/>
  <c r="M1285" i="4"/>
  <c r="L1285" i="4"/>
  <c r="K1285" i="4"/>
  <c r="I1285" i="4"/>
  <c r="H1285" i="4"/>
  <c r="G1285" i="4"/>
  <c r="F1285" i="4"/>
  <c r="P1283" i="4"/>
  <c r="P1282" i="4"/>
  <c r="P1281" i="4"/>
  <c r="P1280" i="4"/>
  <c r="P1279" i="4"/>
  <c r="P1278" i="4"/>
  <c r="P1277" i="4"/>
  <c r="P1276" i="4"/>
  <c r="P1275" i="4"/>
  <c r="P1274" i="4"/>
  <c r="P1273" i="4"/>
  <c r="P1272" i="4"/>
  <c r="P1271" i="4"/>
  <c r="P1270" i="4"/>
  <c r="P1269" i="4"/>
  <c r="P1268" i="4"/>
  <c r="P1267" i="4"/>
  <c r="P1266" i="4"/>
  <c r="P1265" i="4"/>
  <c r="P1264" i="4"/>
  <c r="P1263" i="4"/>
  <c r="P1262" i="4"/>
  <c r="P1261" i="4"/>
  <c r="P1260" i="4"/>
  <c r="N1256" i="4"/>
  <c r="M1256" i="4"/>
  <c r="L1256" i="4"/>
  <c r="K1256" i="4"/>
  <c r="P1254" i="4"/>
  <c r="P1253" i="4"/>
  <c r="P1252" i="4"/>
  <c r="P1251" i="4"/>
  <c r="P1250" i="4"/>
  <c r="P1249" i="4"/>
  <c r="P1248" i="4"/>
  <c r="P1247" i="4"/>
  <c r="P1246" i="4"/>
  <c r="P1245" i="4"/>
  <c r="P1244" i="4"/>
  <c r="P1243" i="4"/>
  <c r="P1242" i="4"/>
  <c r="P1241" i="4"/>
  <c r="P1240" i="4"/>
  <c r="P1239" i="4"/>
  <c r="P1238" i="4"/>
  <c r="P1237" i="4"/>
  <c r="P1236" i="4"/>
  <c r="P1235" i="4"/>
  <c r="P1234" i="4"/>
  <c r="P1233" i="4"/>
  <c r="P1232" i="4"/>
  <c r="P1231" i="4"/>
  <c r="N1227" i="4"/>
  <c r="M1227" i="4"/>
  <c r="L1227" i="4"/>
  <c r="K1227" i="4"/>
  <c r="P1225" i="4"/>
  <c r="O1225" i="4"/>
  <c r="P1224" i="4"/>
  <c r="O1224" i="4"/>
  <c r="P1223" i="4"/>
  <c r="O1223" i="4"/>
  <c r="P1222" i="4"/>
  <c r="O1222" i="4"/>
  <c r="P1221" i="4"/>
  <c r="O1221" i="4"/>
  <c r="P1220" i="4"/>
  <c r="O1220" i="4"/>
  <c r="P1219" i="4"/>
  <c r="O1219" i="4"/>
  <c r="P1218" i="4"/>
  <c r="O1218" i="4"/>
  <c r="P1217" i="4"/>
  <c r="O1217" i="4"/>
  <c r="P1216" i="4"/>
  <c r="O1216" i="4"/>
  <c r="P1215" i="4"/>
  <c r="O1215" i="4"/>
  <c r="P1214" i="4"/>
  <c r="O1214" i="4"/>
  <c r="P1213" i="4"/>
  <c r="O1213" i="4"/>
  <c r="P1212" i="4"/>
  <c r="O1212" i="4"/>
  <c r="P1211" i="4"/>
  <c r="O1211" i="4"/>
  <c r="P1210" i="4"/>
  <c r="O1210" i="4"/>
  <c r="P1209" i="4"/>
  <c r="O1209" i="4"/>
  <c r="P1208" i="4"/>
  <c r="O1208" i="4"/>
  <c r="P1207" i="4"/>
  <c r="O1207" i="4"/>
  <c r="P1206" i="4"/>
  <c r="O1206" i="4"/>
  <c r="P1205" i="4"/>
  <c r="O1205" i="4"/>
  <c r="P1204" i="4"/>
  <c r="O1204" i="4"/>
  <c r="P1203" i="4"/>
  <c r="O1203" i="4"/>
  <c r="P1202" i="4"/>
  <c r="O1202" i="4"/>
  <c r="N1198" i="4"/>
  <c r="M1198" i="4"/>
  <c r="L1198" i="4"/>
  <c r="K1198" i="4"/>
  <c r="P76" i="3" l="1"/>
  <c r="P74" i="3"/>
  <c r="P72" i="3"/>
  <c r="P70" i="3"/>
  <c r="P68" i="3"/>
  <c r="P66" i="3"/>
  <c r="P64" i="3"/>
  <c r="P62" i="3"/>
  <c r="P60" i="3"/>
  <c r="P58" i="3"/>
  <c r="P56" i="3"/>
  <c r="P54" i="3"/>
  <c r="AB54" i="3"/>
  <c r="P77" i="3" s="1"/>
  <c r="I1140" i="4"/>
  <c r="H1140" i="4"/>
  <c r="G1140" i="4"/>
  <c r="F1140" i="4"/>
  <c r="N937" i="4"/>
  <c r="M937" i="4"/>
  <c r="L937" i="4"/>
  <c r="K937" i="4"/>
  <c r="J937" i="4"/>
  <c r="J357" i="4"/>
  <c r="P65" i="4"/>
  <c r="P64" i="4"/>
  <c r="P63" i="4"/>
  <c r="P62" i="4"/>
  <c r="P61" i="4"/>
  <c r="P60" i="4"/>
  <c r="P59" i="4"/>
  <c r="P58" i="4"/>
  <c r="P57" i="4"/>
  <c r="P56" i="4"/>
  <c r="P55" i="4"/>
  <c r="P54" i="4"/>
  <c r="P53" i="4"/>
  <c r="P52" i="4"/>
  <c r="P51" i="4"/>
  <c r="P50" i="4"/>
  <c r="P49" i="4"/>
  <c r="P48" i="4"/>
  <c r="P47" i="4"/>
  <c r="P46" i="4"/>
  <c r="P45" i="4"/>
  <c r="P44" i="4"/>
  <c r="P43" i="4"/>
  <c r="P94" i="4"/>
  <c r="P93" i="4"/>
  <c r="P92" i="4"/>
  <c r="P91" i="4"/>
  <c r="P90" i="4"/>
  <c r="P89" i="4"/>
  <c r="P88" i="4"/>
  <c r="P87" i="4"/>
  <c r="P86" i="4"/>
  <c r="P85" i="4"/>
  <c r="P84" i="4"/>
  <c r="P83" i="4"/>
  <c r="P82" i="4"/>
  <c r="P81" i="4"/>
  <c r="P80" i="4"/>
  <c r="P79" i="4"/>
  <c r="P78" i="4"/>
  <c r="P77" i="4"/>
  <c r="P76" i="4"/>
  <c r="P75" i="4"/>
  <c r="P74" i="4"/>
  <c r="P73" i="4"/>
  <c r="P72" i="4"/>
  <c r="P71" i="4"/>
  <c r="P123" i="4"/>
  <c r="P122" i="4"/>
  <c r="P121" i="4"/>
  <c r="P120" i="4"/>
  <c r="P119" i="4"/>
  <c r="P118" i="4"/>
  <c r="P117" i="4"/>
  <c r="P116" i="4"/>
  <c r="P115" i="4"/>
  <c r="P114" i="4"/>
  <c r="P113" i="4"/>
  <c r="P112" i="4"/>
  <c r="P111" i="4"/>
  <c r="P110" i="4"/>
  <c r="P109" i="4"/>
  <c r="P108" i="4"/>
  <c r="P107" i="4"/>
  <c r="P106" i="4"/>
  <c r="P105" i="4"/>
  <c r="P104" i="4"/>
  <c r="P103" i="4"/>
  <c r="P102" i="4"/>
  <c r="P101" i="4"/>
  <c r="P100" i="4"/>
  <c r="P152" i="4"/>
  <c r="P151" i="4"/>
  <c r="P150" i="4"/>
  <c r="P149" i="4"/>
  <c r="P148" i="4"/>
  <c r="P147" i="4"/>
  <c r="P146" i="4"/>
  <c r="P145" i="4"/>
  <c r="P144" i="4"/>
  <c r="P143" i="4"/>
  <c r="P142" i="4"/>
  <c r="P141" i="4"/>
  <c r="P140" i="4"/>
  <c r="P139" i="4"/>
  <c r="P138" i="4"/>
  <c r="P137" i="4"/>
  <c r="P136" i="4"/>
  <c r="P135" i="4"/>
  <c r="P134" i="4"/>
  <c r="P133" i="4"/>
  <c r="P132" i="4"/>
  <c r="P131" i="4"/>
  <c r="P130" i="4"/>
  <c r="P129" i="4"/>
  <c r="P181" i="4"/>
  <c r="P180" i="4"/>
  <c r="P179" i="4"/>
  <c r="P178" i="4"/>
  <c r="P177" i="4"/>
  <c r="P176" i="4"/>
  <c r="P175" i="4"/>
  <c r="P174" i="4"/>
  <c r="P173" i="4"/>
  <c r="P172" i="4"/>
  <c r="P171" i="4"/>
  <c r="P170" i="4"/>
  <c r="P169" i="4"/>
  <c r="P168" i="4"/>
  <c r="P167" i="4"/>
  <c r="P166" i="4"/>
  <c r="P165" i="4"/>
  <c r="P164" i="4"/>
  <c r="P163" i="4"/>
  <c r="P162" i="4"/>
  <c r="P161" i="4"/>
  <c r="P160" i="4"/>
  <c r="P159" i="4"/>
  <c r="P158" i="4"/>
  <c r="P210" i="4"/>
  <c r="P209" i="4"/>
  <c r="P208" i="4"/>
  <c r="P207" i="4"/>
  <c r="P206" i="4"/>
  <c r="P205" i="4"/>
  <c r="P204" i="4"/>
  <c r="P203" i="4"/>
  <c r="P202" i="4"/>
  <c r="P201" i="4"/>
  <c r="P200" i="4"/>
  <c r="P199" i="4"/>
  <c r="P198" i="4"/>
  <c r="P197" i="4"/>
  <c r="P196" i="4"/>
  <c r="P195" i="4"/>
  <c r="P194" i="4"/>
  <c r="P193" i="4"/>
  <c r="P192" i="4"/>
  <c r="P191" i="4"/>
  <c r="P190" i="4"/>
  <c r="P189" i="4"/>
  <c r="P188" i="4"/>
  <c r="P187" i="4"/>
  <c r="P239" i="4"/>
  <c r="P238" i="4"/>
  <c r="P237" i="4"/>
  <c r="P236" i="4"/>
  <c r="P235" i="4"/>
  <c r="P234" i="4"/>
  <c r="P233" i="4"/>
  <c r="P232" i="4"/>
  <c r="P231" i="4"/>
  <c r="P230" i="4"/>
  <c r="P229" i="4"/>
  <c r="P228" i="4"/>
  <c r="P227" i="4"/>
  <c r="P226" i="4"/>
  <c r="P225" i="4"/>
  <c r="P224" i="4"/>
  <c r="P223" i="4"/>
  <c r="P222" i="4"/>
  <c r="P221" i="4"/>
  <c r="P220" i="4"/>
  <c r="P219" i="4"/>
  <c r="P218" i="4"/>
  <c r="P217" i="4"/>
  <c r="P216" i="4"/>
  <c r="P268" i="4"/>
  <c r="P267" i="4"/>
  <c r="P266" i="4"/>
  <c r="P265" i="4"/>
  <c r="P264" i="4"/>
  <c r="P263" i="4"/>
  <c r="P262" i="4"/>
  <c r="P261" i="4"/>
  <c r="P260" i="4"/>
  <c r="P259" i="4"/>
  <c r="P258" i="4"/>
  <c r="P257" i="4"/>
  <c r="P256" i="4"/>
  <c r="P255" i="4"/>
  <c r="P254" i="4"/>
  <c r="P253" i="4"/>
  <c r="P252" i="4"/>
  <c r="P251" i="4"/>
  <c r="P250" i="4"/>
  <c r="P249" i="4"/>
  <c r="P248" i="4"/>
  <c r="P247" i="4"/>
  <c r="P246" i="4"/>
  <c r="P245" i="4"/>
  <c r="P297" i="4"/>
  <c r="P296" i="4"/>
  <c r="P295" i="4"/>
  <c r="P294" i="4"/>
  <c r="P293" i="4"/>
  <c r="P292" i="4"/>
  <c r="P291" i="4"/>
  <c r="P290" i="4"/>
  <c r="P289" i="4"/>
  <c r="P288" i="4"/>
  <c r="P287" i="4"/>
  <c r="P286" i="4"/>
  <c r="P285" i="4"/>
  <c r="P284" i="4"/>
  <c r="P283" i="4"/>
  <c r="P282" i="4"/>
  <c r="P281" i="4"/>
  <c r="P280" i="4"/>
  <c r="P279" i="4"/>
  <c r="P278" i="4"/>
  <c r="P277" i="4"/>
  <c r="P276" i="4"/>
  <c r="P275" i="4"/>
  <c r="P274" i="4"/>
  <c r="P326" i="4"/>
  <c r="P325" i="4"/>
  <c r="P324" i="4"/>
  <c r="P323" i="4"/>
  <c r="P322" i="4"/>
  <c r="P321" i="4"/>
  <c r="P320" i="4"/>
  <c r="P319" i="4"/>
  <c r="P318" i="4"/>
  <c r="P317" i="4"/>
  <c r="P316" i="4"/>
  <c r="P315" i="4"/>
  <c r="P314" i="4"/>
  <c r="P313" i="4"/>
  <c r="P312" i="4"/>
  <c r="P311" i="4"/>
  <c r="P310" i="4"/>
  <c r="P309" i="4"/>
  <c r="P308" i="4"/>
  <c r="P307" i="4"/>
  <c r="P306" i="4"/>
  <c r="P305" i="4"/>
  <c r="P304" i="4"/>
  <c r="P303" i="4"/>
  <c r="P355" i="4"/>
  <c r="P354" i="4"/>
  <c r="P353" i="4"/>
  <c r="P352" i="4"/>
  <c r="P351" i="4"/>
  <c r="P350" i="4"/>
  <c r="P349" i="4"/>
  <c r="P348" i="4"/>
  <c r="P347" i="4"/>
  <c r="P346" i="4"/>
  <c r="P345" i="4"/>
  <c r="P344" i="4"/>
  <c r="P343" i="4"/>
  <c r="P342" i="4"/>
  <c r="P341" i="4"/>
  <c r="P340" i="4"/>
  <c r="P339" i="4"/>
  <c r="P338" i="4"/>
  <c r="P337" i="4"/>
  <c r="P336" i="4"/>
  <c r="P335" i="4"/>
  <c r="P334" i="4"/>
  <c r="P333" i="4"/>
  <c r="P332" i="4"/>
  <c r="P384" i="4"/>
  <c r="P383" i="4"/>
  <c r="P382" i="4"/>
  <c r="P381" i="4"/>
  <c r="P380" i="4"/>
  <c r="P379" i="4"/>
  <c r="P378" i="4"/>
  <c r="P377" i="4"/>
  <c r="P376" i="4"/>
  <c r="P375" i="4"/>
  <c r="P374" i="4"/>
  <c r="P373" i="4"/>
  <c r="P372" i="4"/>
  <c r="P371" i="4"/>
  <c r="P370" i="4"/>
  <c r="P369" i="4"/>
  <c r="P368" i="4"/>
  <c r="P367" i="4"/>
  <c r="P366" i="4"/>
  <c r="P365" i="4"/>
  <c r="P364" i="4"/>
  <c r="P363" i="4"/>
  <c r="P362" i="4"/>
  <c r="P361" i="4"/>
  <c r="P413" i="4"/>
  <c r="P412" i="4"/>
  <c r="P411" i="4"/>
  <c r="P410" i="4"/>
  <c r="P409" i="4"/>
  <c r="P408" i="4"/>
  <c r="P407" i="4"/>
  <c r="P406" i="4"/>
  <c r="P405" i="4"/>
  <c r="P404" i="4"/>
  <c r="P403" i="4"/>
  <c r="P402" i="4"/>
  <c r="P401" i="4"/>
  <c r="P400" i="4"/>
  <c r="P399" i="4"/>
  <c r="P398" i="4"/>
  <c r="P397" i="4"/>
  <c r="P396" i="4"/>
  <c r="P395" i="4"/>
  <c r="P394" i="4"/>
  <c r="P393" i="4"/>
  <c r="P392" i="4"/>
  <c r="P391" i="4"/>
  <c r="P390" i="4"/>
  <c r="P442" i="4"/>
  <c r="P441" i="4"/>
  <c r="P440" i="4"/>
  <c r="P439" i="4"/>
  <c r="P438" i="4"/>
  <c r="P437" i="4"/>
  <c r="P436" i="4"/>
  <c r="P435" i="4"/>
  <c r="P434" i="4"/>
  <c r="P433" i="4"/>
  <c r="P432" i="4"/>
  <c r="P431" i="4"/>
  <c r="P430" i="4"/>
  <c r="P429" i="4"/>
  <c r="P428" i="4"/>
  <c r="P427" i="4"/>
  <c r="P426" i="4"/>
  <c r="P425" i="4"/>
  <c r="P424" i="4"/>
  <c r="P423" i="4"/>
  <c r="P422" i="4"/>
  <c r="P421" i="4"/>
  <c r="P420" i="4"/>
  <c r="P419" i="4"/>
  <c r="P471" i="4"/>
  <c r="P470" i="4"/>
  <c r="P469" i="4"/>
  <c r="P468" i="4"/>
  <c r="P467" i="4"/>
  <c r="P466" i="4"/>
  <c r="P465" i="4"/>
  <c r="P464" i="4"/>
  <c r="P463" i="4"/>
  <c r="P462" i="4"/>
  <c r="P461" i="4"/>
  <c r="P460" i="4"/>
  <c r="P459" i="4"/>
  <c r="P458" i="4"/>
  <c r="P457" i="4"/>
  <c r="P456" i="4"/>
  <c r="P455" i="4"/>
  <c r="P454" i="4"/>
  <c r="P453" i="4"/>
  <c r="P452" i="4"/>
  <c r="P451" i="4"/>
  <c r="P450" i="4"/>
  <c r="P449" i="4"/>
  <c r="P448" i="4"/>
  <c r="P500" i="4"/>
  <c r="P499" i="4"/>
  <c r="P498" i="4"/>
  <c r="P497" i="4"/>
  <c r="P496" i="4"/>
  <c r="P495" i="4"/>
  <c r="P494" i="4"/>
  <c r="P493" i="4"/>
  <c r="P492" i="4"/>
  <c r="P491" i="4"/>
  <c r="P490" i="4"/>
  <c r="P489" i="4"/>
  <c r="P488" i="4"/>
  <c r="P487" i="4"/>
  <c r="P486" i="4"/>
  <c r="P485" i="4"/>
  <c r="P484" i="4"/>
  <c r="P483" i="4"/>
  <c r="P482" i="4"/>
  <c r="P481" i="4"/>
  <c r="P480" i="4"/>
  <c r="P479" i="4"/>
  <c r="P478" i="4"/>
  <c r="P477" i="4"/>
  <c r="P529" i="4"/>
  <c r="P528" i="4"/>
  <c r="P527" i="4"/>
  <c r="P526" i="4"/>
  <c r="P525" i="4"/>
  <c r="P524" i="4"/>
  <c r="P523" i="4"/>
  <c r="P522" i="4"/>
  <c r="P521" i="4"/>
  <c r="P520" i="4"/>
  <c r="P519" i="4"/>
  <c r="P518" i="4"/>
  <c r="P517" i="4"/>
  <c r="P516" i="4"/>
  <c r="P515" i="4"/>
  <c r="P514" i="4"/>
  <c r="P513" i="4"/>
  <c r="P512" i="4"/>
  <c r="P511" i="4"/>
  <c r="P510" i="4"/>
  <c r="P509" i="4"/>
  <c r="P508" i="4"/>
  <c r="P507" i="4"/>
  <c r="P506" i="4"/>
  <c r="P558" i="4"/>
  <c r="P557" i="4"/>
  <c r="P556" i="4"/>
  <c r="P555" i="4"/>
  <c r="P554" i="4"/>
  <c r="P553" i="4"/>
  <c r="P552" i="4"/>
  <c r="P551" i="4"/>
  <c r="P550" i="4"/>
  <c r="P549" i="4"/>
  <c r="P548" i="4"/>
  <c r="P547" i="4"/>
  <c r="P546" i="4"/>
  <c r="P545" i="4"/>
  <c r="P544" i="4"/>
  <c r="P543" i="4"/>
  <c r="P542" i="4"/>
  <c r="P541" i="4"/>
  <c r="P540" i="4"/>
  <c r="P539" i="4"/>
  <c r="P538" i="4"/>
  <c r="P537" i="4"/>
  <c r="P536" i="4"/>
  <c r="P535" i="4"/>
  <c r="P587" i="4"/>
  <c r="P586" i="4"/>
  <c r="P585" i="4"/>
  <c r="P584" i="4"/>
  <c r="P583" i="4"/>
  <c r="P582" i="4"/>
  <c r="P581" i="4"/>
  <c r="P580" i="4"/>
  <c r="P579" i="4"/>
  <c r="P578" i="4"/>
  <c r="P577" i="4"/>
  <c r="P576" i="4"/>
  <c r="P575" i="4"/>
  <c r="P574" i="4"/>
  <c r="P573" i="4"/>
  <c r="P572" i="4"/>
  <c r="P571" i="4"/>
  <c r="P570" i="4"/>
  <c r="P569" i="4"/>
  <c r="P568" i="4"/>
  <c r="P567" i="4"/>
  <c r="P566" i="4"/>
  <c r="P565" i="4"/>
  <c r="P564" i="4"/>
  <c r="P616" i="4"/>
  <c r="P615" i="4"/>
  <c r="P614" i="4"/>
  <c r="P613" i="4"/>
  <c r="P612" i="4"/>
  <c r="P611" i="4"/>
  <c r="P610" i="4"/>
  <c r="P609" i="4"/>
  <c r="P608" i="4"/>
  <c r="P607" i="4"/>
  <c r="P606" i="4"/>
  <c r="P605" i="4"/>
  <c r="P604" i="4"/>
  <c r="P603" i="4"/>
  <c r="P602" i="4"/>
  <c r="P601" i="4"/>
  <c r="P600" i="4"/>
  <c r="P599" i="4"/>
  <c r="P598" i="4"/>
  <c r="P597" i="4"/>
  <c r="P596" i="4"/>
  <c r="P595" i="4"/>
  <c r="P594" i="4"/>
  <c r="P593" i="4"/>
  <c r="P645" i="4"/>
  <c r="P644" i="4"/>
  <c r="P643" i="4"/>
  <c r="P642" i="4"/>
  <c r="P641" i="4"/>
  <c r="P640" i="4"/>
  <c r="P639" i="4"/>
  <c r="P638" i="4"/>
  <c r="P637" i="4"/>
  <c r="P636" i="4"/>
  <c r="P635" i="4"/>
  <c r="P634" i="4"/>
  <c r="P633" i="4"/>
  <c r="P632" i="4"/>
  <c r="P631" i="4"/>
  <c r="P630" i="4"/>
  <c r="P629" i="4"/>
  <c r="P628" i="4"/>
  <c r="P627" i="4"/>
  <c r="P626" i="4"/>
  <c r="P625" i="4"/>
  <c r="P624" i="4"/>
  <c r="P623" i="4"/>
  <c r="P622" i="4"/>
  <c r="P674" i="4"/>
  <c r="P673" i="4"/>
  <c r="P672" i="4"/>
  <c r="P671" i="4"/>
  <c r="P670" i="4"/>
  <c r="P669" i="4"/>
  <c r="P668" i="4"/>
  <c r="P667" i="4"/>
  <c r="P666" i="4"/>
  <c r="P665" i="4"/>
  <c r="P664" i="4"/>
  <c r="P663" i="4"/>
  <c r="P662" i="4"/>
  <c r="P661" i="4"/>
  <c r="P660" i="4"/>
  <c r="P659" i="4"/>
  <c r="P658" i="4"/>
  <c r="P657" i="4"/>
  <c r="P656" i="4"/>
  <c r="P655" i="4"/>
  <c r="P654" i="4"/>
  <c r="P653" i="4"/>
  <c r="P652" i="4"/>
  <c r="P651" i="4"/>
  <c r="P703" i="4"/>
  <c r="P702" i="4"/>
  <c r="P701" i="4"/>
  <c r="P700" i="4"/>
  <c r="P699" i="4"/>
  <c r="P698" i="4"/>
  <c r="P697" i="4"/>
  <c r="P696" i="4"/>
  <c r="P695" i="4"/>
  <c r="P694" i="4"/>
  <c r="P693" i="4"/>
  <c r="P692" i="4"/>
  <c r="P691" i="4"/>
  <c r="P690" i="4"/>
  <c r="P689" i="4"/>
  <c r="P688" i="4"/>
  <c r="P687" i="4"/>
  <c r="P686" i="4"/>
  <c r="P685" i="4"/>
  <c r="P684" i="4"/>
  <c r="P683" i="4"/>
  <c r="P682" i="4"/>
  <c r="P681" i="4"/>
  <c r="P680" i="4"/>
  <c r="P732" i="4"/>
  <c r="P731" i="4"/>
  <c r="P730" i="4"/>
  <c r="P729" i="4"/>
  <c r="P728" i="4"/>
  <c r="P727" i="4"/>
  <c r="P726" i="4"/>
  <c r="P725" i="4"/>
  <c r="P724" i="4"/>
  <c r="P723" i="4"/>
  <c r="P722" i="4"/>
  <c r="P721" i="4"/>
  <c r="P720" i="4"/>
  <c r="P719" i="4"/>
  <c r="P718" i="4"/>
  <c r="P717" i="4"/>
  <c r="P716" i="4"/>
  <c r="P715" i="4"/>
  <c r="P714" i="4"/>
  <c r="P713" i="4"/>
  <c r="P712" i="4"/>
  <c r="P711" i="4"/>
  <c r="P710" i="4"/>
  <c r="P709" i="4"/>
  <c r="P761" i="4"/>
  <c r="P760" i="4"/>
  <c r="P759" i="4"/>
  <c r="P758" i="4"/>
  <c r="P757" i="4"/>
  <c r="P756" i="4"/>
  <c r="P755" i="4"/>
  <c r="P754" i="4"/>
  <c r="P753" i="4"/>
  <c r="P752" i="4"/>
  <c r="P751" i="4"/>
  <c r="P750" i="4"/>
  <c r="P749" i="4"/>
  <c r="P748" i="4"/>
  <c r="P747" i="4"/>
  <c r="P746" i="4"/>
  <c r="P745" i="4"/>
  <c r="P744" i="4"/>
  <c r="P743" i="4"/>
  <c r="P742" i="4"/>
  <c r="P741" i="4"/>
  <c r="P740" i="4"/>
  <c r="P739" i="4"/>
  <c r="P738" i="4"/>
  <c r="P790" i="4"/>
  <c r="P789" i="4"/>
  <c r="P788" i="4"/>
  <c r="P787" i="4"/>
  <c r="P786" i="4"/>
  <c r="P785" i="4"/>
  <c r="P784" i="4"/>
  <c r="P783" i="4"/>
  <c r="P782" i="4"/>
  <c r="P781" i="4"/>
  <c r="P780" i="4"/>
  <c r="P779" i="4"/>
  <c r="P778" i="4"/>
  <c r="P777" i="4"/>
  <c r="P776" i="4"/>
  <c r="P775" i="4"/>
  <c r="P774" i="4"/>
  <c r="P773" i="4"/>
  <c r="P772" i="4"/>
  <c r="P771" i="4"/>
  <c r="P770" i="4"/>
  <c r="P769" i="4"/>
  <c r="P768" i="4"/>
  <c r="P767" i="4"/>
  <c r="P819" i="4"/>
  <c r="P818" i="4"/>
  <c r="P817" i="4"/>
  <c r="P816" i="4"/>
  <c r="P815" i="4"/>
  <c r="P814" i="4"/>
  <c r="P813" i="4"/>
  <c r="P812" i="4"/>
  <c r="P811" i="4"/>
  <c r="P810" i="4"/>
  <c r="P809" i="4"/>
  <c r="P808" i="4"/>
  <c r="P807" i="4"/>
  <c r="P806" i="4"/>
  <c r="P805" i="4"/>
  <c r="P804" i="4"/>
  <c r="P803" i="4"/>
  <c r="P802" i="4"/>
  <c r="P801" i="4"/>
  <c r="P800" i="4"/>
  <c r="P799" i="4"/>
  <c r="P798" i="4"/>
  <c r="P797" i="4"/>
  <c r="P796" i="4"/>
  <c r="P848" i="4"/>
  <c r="P847" i="4"/>
  <c r="P846" i="4"/>
  <c r="P845" i="4"/>
  <c r="P844" i="4"/>
  <c r="P843" i="4"/>
  <c r="P842" i="4"/>
  <c r="P841" i="4"/>
  <c r="P840" i="4"/>
  <c r="P839" i="4"/>
  <c r="P838" i="4"/>
  <c r="P837" i="4"/>
  <c r="P836" i="4"/>
  <c r="P835" i="4"/>
  <c r="P834" i="4"/>
  <c r="P833" i="4"/>
  <c r="P832" i="4"/>
  <c r="P831" i="4"/>
  <c r="P830" i="4"/>
  <c r="P829" i="4"/>
  <c r="P828" i="4"/>
  <c r="P827" i="4"/>
  <c r="P826" i="4"/>
  <c r="P825" i="4"/>
  <c r="P877" i="4"/>
  <c r="P876" i="4"/>
  <c r="P875" i="4"/>
  <c r="P874" i="4"/>
  <c r="P873" i="4"/>
  <c r="P872" i="4"/>
  <c r="P871" i="4"/>
  <c r="P870" i="4"/>
  <c r="P869" i="4"/>
  <c r="P868" i="4"/>
  <c r="P867" i="4"/>
  <c r="P866" i="4"/>
  <c r="P865" i="4"/>
  <c r="P864" i="4"/>
  <c r="P863" i="4"/>
  <c r="P862" i="4"/>
  <c r="P861" i="4"/>
  <c r="P860" i="4"/>
  <c r="P859" i="4"/>
  <c r="P858" i="4"/>
  <c r="P857" i="4"/>
  <c r="P856" i="4"/>
  <c r="P855" i="4"/>
  <c r="P854" i="4"/>
  <c r="P906" i="4"/>
  <c r="P905" i="4"/>
  <c r="P904" i="4"/>
  <c r="P903" i="4"/>
  <c r="P902" i="4"/>
  <c r="P901" i="4"/>
  <c r="P900" i="4"/>
  <c r="P899" i="4"/>
  <c r="P898" i="4"/>
  <c r="P897" i="4"/>
  <c r="P896" i="4"/>
  <c r="P895" i="4"/>
  <c r="P894" i="4"/>
  <c r="P893" i="4"/>
  <c r="P892" i="4"/>
  <c r="P891" i="4"/>
  <c r="P890" i="4"/>
  <c r="P889" i="4"/>
  <c r="P888" i="4"/>
  <c r="P887" i="4"/>
  <c r="P886" i="4"/>
  <c r="P885" i="4"/>
  <c r="P884" i="4"/>
  <c r="P883" i="4"/>
  <c r="P935" i="4"/>
  <c r="P934" i="4"/>
  <c r="P933" i="4"/>
  <c r="P932" i="4"/>
  <c r="P931" i="4"/>
  <c r="P930" i="4"/>
  <c r="P929" i="4"/>
  <c r="P928" i="4"/>
  <c r="P927" i="4"/>
  <c r="P926" i="4"/>
  <c r="P925" i="4"/>
  <c r="P924" i="4"/>
  <c r="P923" i="4"/>
  <c r="P922" i="4"/>
  <c r="P921" i="4"/>
  <c r="P920" i="4"/>
  <c r="P919" i="4"/>
  <c r="P918" i="4"/>
  <c r="P917" i="4"/>
  <c r="P916" i="4"/>
  <c r="P915" i="4"/>
  <c r="P914" i="4"/>
  <c r="P913" i="4"/>
  <c r="P912" i="4"/>
  <c r="P964" i="4"/>
  <c r="P963" i="4"/>
  <c r="P962" i="4"/>
  <c r="P961" i="4"/>
  <c r="P960" i="4"/>
  <c r="P959" i="4"/>
  <c r="P958" i="4"/>
  <c r="P957" i="4"/>
  <c r="P956" i="4"/>
  <c r="P955" i="4"/>
  <c r="P954" i="4"/>
  <c r="P953" i="4"/>
  <c r="P952" i="4"/>
  <c r="P951" i="4"/>
  <c r="P950" i="4"/>
  <c r="P949" i="4"/>
  <c r="P948" i="4"/>
  <c r="P947" i="4"/>
  <c r="P946" i="4"/>
  <c r="P945" i="4"/>
  <c r="P944" i="4"/>
  <c r="P943" i="4"/>
  <c r="P942" i="4"/>
  <c r="P941" i="4"/>
  <c r="P993" i="4"/>
  <c r="P992" i="4"/>
  <c r="P991" i="4"/>
  <c r="P990" i="4"/>
  <c r="P989" i="4"/>
  <c r="P988" i="4"/>
  <c r="P987" i="4"/>
  <c r="P986" i="4"/>
  <c r="P985" i="4"/>
  <c r="P984" i="4"/>
  <c r="P983" i="4"/>
  <c r="P982" i="4"/>
  <c r="P981" i="4"/>
  <c r="P980" i="4"/>
  <c r="P979" i="4"/>
  <c r="P978" i="4"/>
  <c r="P977" i="4"/>
  <c r="P976" i="4"/>
  <c r="P975" i="4"/>
  <c r="P974" i="4"/>
  <c r="P973" i="4"/>
  <c r="P972" i="4"/>
  <c r="P971" i="4"/>
  <c r="P970" i="4"/>
  <c r="P1022" i="4"/>
  <c r="P1021" i="4"/>
  <c r="P1020" i="4"/>
  <c r="P1019" i="4"/>
  <c r="P1018" i="4"/>
  <c r="P1017" i="4"/>
  <c r="P1016" i="4"/>
  <c r="P1015" i="4"/>
  <c r="P1014" i="4"/>
  <c r="P1013" i="4"/>
  <c r="P1012" i="4"/>
  <c r="P1011" i="4"/>
  <c r="P1010" i="4"/>
  <c r="P1009" i="4"/>
  <c r="P1008" i="4"/>
  <c r="P1007" i="4"/>
  <c r="P1006" i="4"/>
  <c r="P1005" i="4"/>
  <c r="P1004" i="4"/>
  <c r="P1003" i="4"/>
  <c r="P1002" i="4"/>
  <c r="P1001" i="4"/>
  <c r="P1000" i="4"/>
  <c r="P999" i="4"/>
  <c r="P1051" i="4"/>
  <c r="P1050" i="4"/>
  <c r="P1049" i="4"/>
  <c r="P1048" i="4"/>
  <c r="P1047" i="4"/>
  <c r="P1046" i="4"/>
  <c r="P1045" i="4"/>
  <c r="P1044" i="4"/>
  <c r="P1043" i="4"/>
  <c r="P1042" i="4"/>
  <c r="P1041" i="4"/>
  <c r="P1040" i="4"/>
  <c r="P1039" i="4"/>
  <c r="P1038" i="4"/>
  <c r="P1037" i="4"/>
  <c r="P1036" i="4"/>
  <c r="P1035" i="4"/>
  <c r="P1034" i="4"/>
  <c r="P1033" i="4"/>
  <c r="P1032" i="4"/>
  <c r="P1031" i="4"/>
  <c r="P1030" i="4"/>
  <c r="P1029" i="4"/>
  <c r="P1028" i="4"/>
  <c r="P1080" i="4"/>
  <c r="P1079" i="4"/>
  <c r="P1078" i="4"/>
  <c r="P1077" i="4"/>
  <c r="P1076" i="4"/>
  <c r="P1075" i="4"/>
  <c r="P1074" i="4"/>
  <c r="P1073" i="4"/>
  <c r="P1072" i="4"/>
  <c r="P1071" i="4"/>
  <c r="P1070" i="4"/>
  <c r="P1069" i="4"/>
  <c r="P1068" i="4"/>
  <c r="P1067" i="4"/>
  <c r="P1066" i="4"/>
  <c r="P1065" i="4"/>
  <c r="P1064" i="4"/>
  <c r="P1063" i="4"/>
  <c r="P1062" i="4"/>
  <c r="P1061" i="4"/>
  <c r="P1060" i="4"/>
  <c r="P1059" i="4"/>
  <c r="P1058" i="4"/>
  <c r="P1057" i="4"/>
  <c r="P1109" i="4"/>
  <c r="P1108" i="4"/>
  <c r="P1107" i="4"/>
  <c r="P1106" i="4"/>
  <c r="P1105" i="4"/>
  <c r="P1104" i="4"/>
  <c r="P1103" i="4"/>
  <c r="P1102" i="4"/>
  <c r="P1101" i="4"/>
  <c r="P1100" i="4"/>
  <c r="P1099" i="4"/>
  <c r="P1098" i="4"/>
  <c r="P1097" i="4"/>
  <c r="P1096" i="4"/>
  <c r="P1095" i="4"/>
  <c r="P1094" i="4"/>
  <c r="P1093" i="4"/>
  <c r="P1092" i="4"/>
  <c r="P1091" i="4"/>
  <c r="P1090" i="4"/>
  <c r="P1089" i="4"/>
  <c r="P1088" i="4"/>
  <c r="P1087" i="4"/>
  <c r="P1086" i="4"/>
  <c r="P1138" i="4"/>
  <c r="P1137" i="4"/>
  <c r="P1136" i="4"/>
  <c r="P1135" i="4"/>
  <c r="P1134" i="4"/>
  <c r="P1133" i="4"/>
  <c r="P1132" i="4"/>
  <c r="P1131" i="4"/>
  <c r="P1130" i="4"/>
  <c r="P1129" i="4"/>
  <c r="P1128" i="4"/>
  <c r="P1127" i="4"/>
  <c r="P1126" i="4"/>
  <c r="P1125" i="4"/>
  <c r="P1124" i="4"/>
  <c r="P1123" i="4"/>
  <c r="P1122" i="4"/>
  <c r="P1121" i="4"/>
  <c r="P1120" i="4"/>
  <c r="P1119" i="4"/>
  <c r="P1118" i="4"/>
  <c r="P1117" i="4"/>
  <c r="P1116" i="4"/>
  <c r="P1115" i="4"/>
  <c r="P1167" i="4"/>
  <c r="P1166" i="4"/>
  <c r="P1165" i="4"/>
  <c r="P1164" i="4"/>
  <c r="P1163" i="4"/>
  <c r="P1162" i="4"/>
  <c r="P1161" i="4"/>
  <c r="P1160" i="4"/>
  <c r="P1159" i="4"/>
  <c r="P1158" i="4"/>
  <c r="P1157" i="4"/>
  <c r="P1156" i="4"/>
  <c r="P1155" i="4"/>
  <c r="P1154" i="4"/>
  <c r="P1153" i="4"/>
  <c r="P1152" i="4"/>
  <c r="P1151" i="4"/>
  <c r="P1150" i="4"/>
  <c r="P1149" i="4"/>
  <c r="P1148" i="4"/>
  <c r="P1147" i="4"/>
  <c r="P1146" i="4"/>
  <c r="P1145" i="4"/>
  <c r="P1144" i="4"/>
  <c r="P55" i="3" l="1"/>
  <c r="P59" i="3"/>
  <c r="P63" i="3"/>
  <c r="P67" i="3"/>
  <c r="P71" i="3"/>
  <c r="P75" i="3"/>
  <c r="P57" i="3"/>
  <c r="P61" i="3"/>
  <c r="P65" i="3"/>
  <c r="P69" i="3"/>
  <c r="P73" i="3"/>
  <c r="P1187" i="4"/>
  <c r="P1183" i="4"/>
  <c r="P1186" i="4"/>
  <c r="P1196" i="4"/>
  <c r="P1195" i="4"/>
  <c r="P1194" i="4"/>
  <c r="P1193" i="4"/>
  <c r="P1192" i="4"/>
  <c r="P1191" i="4"/>
  <c r="P1190" i="4"/>
  <c r="P1189" i="4"/>
  <c r="P1188" i="4"/>
  <c r="P1185" i="4"/>
  <c r="P1184" i="4"/>
  <c r="P1182" i="4"/>
  <c r="P1181" i="4"/>
  <c r="P1180" i="4"/>
  <c r="P1179" i="4"/>
  <c r="P1178" i="4"/>
  <c r="P1177" i="4"/>
  <c r="P1176" i="4"/>
  <c r="P1175" i="4"/>
  <c r="P1174" i="4"/>
  <c r="P1173" i="4"/>
  <c r="F48" i="3" l="1"/>
  <c r="F47" i="3"/>
  <c r="N1169" i="4"/>
  <c r="M1169" i="4"/>
  <c r="L1169" i="4"/>
  <c r="K1169" i="4"/>
  <c r="J1169" i="4"/>
  <c r="I1169" i="4"/>
  <c r="H1169" i="4"/>
  <c r="G1169" i="4"/>
  <c r="F1169" i="4"/>
  <c r="E1169" i="4"/>
  <c r="C1169" i="4"/>
  <c r="N734" i="4"/>
  <c r="M734" i="4"/>
  <c r="L734" i="4"/>
  <c r="K734" i="4"/>
  <c r="J734" i="4"/>
  <c r="I734" i="4"/>
  <c r="H734" i="4"/>
  <c r="G734" i="4"/>
  <c r="F734" i="4"/>
  <c r="E734" i="4"/>
  <c r="N763" i="4"/>
  <c r="M763" i="4"/>
  <c r="L763" i="4"/>
  <c r="K763" i="4"/>
  <c r="J763" i="4"/>
  <c r="I763" i="4"/>
  <c r="H763" i="4"/>
  <c r="G763" i="4"/>
  <c r="F763" i="4"/>
  <c r="E763" i="4"/>
  <c r="C763" i="4"/>
  <c r="N792" i="4"/>
  <c r="M792" i="4"/>
  <c r="L792" i="4"/>
  <c r="K792" i="4"/>
  <c r="J792" i="4"/>
  <c r="I792" i="4"/>
  <c r="H792" i="4"/>
  <c r="G792" i="4"/>
  <c r="F792" i="4"/>
  <c r="E792" i="4"/>
  <c r="C792" i="4"/>
  <c r="N821" i="4"/>
  <c r="M821" i="4"/>
  <c r="L821" i="4"/>
  <c r="K821" i="4"/>
  <c r="J821" i="4"/>
  <c r="I821" i="4"/>
  <c r="H821" i="4"/>
  <c r="G821" i="4"/>
  <c r="F821" i="4"/>
  <c r="E821" i="4"/>
  <c r="C821" i="4"/>
  <c r="N850" i="4"/>
  <c r="M850" i="4"/>
  <c r="L850" i="4"/>
  <c r="K850" i="4"/>
  <c r="J850" i="4"/>
  <c r="I850" i="4"/>
  <c r="H850" i="4"/>
  <c r="G850" i="4"/>
  <c r="F850" i="4"/>
  <c r="E850" i="4"/>
  <c r="C850" i="4"/>
  <c r="N879" i="4"/>
  <c r="M879" i="4"/>
  <c r="L879" i="4"/>
  <c r="K879" i="4"/>
  <c r="J879" i="4"/>
  <c r="I879" i="4"/>
  <c r="H879" i="4"/>
  <c r="G879" i="4"/>
  <c r="F879" i="4"/>
  <c r="E879" i="4"/>
  <c r="C879" i="4"/>
  <c r="N908" i="4"/>
  <c r="M908" i="4"/>
  <c r="L908" i="4"/>
  <c r="K908" i="4"/>
  <c r="J908" i="4"/>
  <c r="I908" i="4"/>
  <c r="H908" i="4"/>
  <c r="G908" i="4"/>
  <c r="F908" i="4"/>
  <c r="E908" i="4"/>
  <c r="C908" i="4"/>
  <c r="I937" i="4"/>
  <c r="H937" i="4"/>
  <c r="G937" i="4"/>
  <c r="F937" i="4"/>
  <c r="E937" i="4"/>
  <c r="C937" i="4"/>
  <c r="N966" i="4"/>
  <c r="M966" i="4"/>
  <c r="L966" i="4"/>
  <c r="K966" i="4"/>
  <c r="J966" i="4"/>
  <c r="I966" i="4"/>
  <c r="H966" i="4"/>
  <c r="G966" i="4"/>
  <c r="F966" i="4"/>
  <c r="E966" i="4"/>
  <c r="C966" i="4"/>
  <c r="N995" i="4"/>
  <c r="M995" i="4"/>
  <c r="L995" i="4"/>
  <c r="K995" i="4"/>
  <c r="J995" i="4"/>
  <c r="I995" i="4"/>
  <c r="H995" i="4"/>
  <c r="G995" i="4"/>
  <c r="F995" i="4"/>
  <c r="E995" i="4"/>
  <c r="C995" i="4"/>
  <c r="N1024" i="4"/>
  <c r="M1024" i="4"/>
  <c r="L1024" i="4"/>
  <c r="K1024" i="4"/>
  <c r="J1024" i="4"/>
  <c r="I1024" i="4"/>
  <c r="H1024" i="4"/>
  <c r="G1024" i="4"/>
  <c r="F1024" i="4"/>
  <c r="E1024" i="4"/>
  <c r="C1024" i="4"/>
  <c r="N1053" i="4"/>
  <c r="M1053" i="4"/>
  <c r="L1053" i="4"/>
  <c r="K1053" i="4"/>
  <c r="J1053" i="4"/>
  <c r="I1053" i="4"/>
  <c r="H1053" i="4"/>
  <c r="G1053" i="4"/>
  <c r="F1053" i="4"/>
  <c r="E1053" i="4"/>
  <c r="C1053" i="4"/>
  <c r="N1082" i="4"/>
  <c r="M1082" i="4"/>
  <c r="L1082" i="4"/>
  <c r="K1082" i="4"/>
  <c r="J1082" i="4"/>
  <c r="I1082" i="4"/>
  <c r="H1082" i="4"/>
  <c r="G1082" i="4"/>
  <c r="F1082" i="4"/>
  <c r="E1082" i="4"/>
  <c r="C1082" i="4"/>
  <c r="N1111" i="4"/>
  <c r="M1111" i="4"/>
  <c r="L1111" i="4"/>
  <c r="K1111" i="4"/>
  <c r="J1111" i="4"/>
  <c r="I1111" i="4"/>
  <c r="H1111" i="4"/>
  <c r="G1111" i="4"/>
  <c r="F1111" i="4"/>
  <c r="E1111" i="4"/>
  <c r="C1111" i="4"/>
  <c r="C1140" i="4"/>
  <c r="C734" i="4" l="1"/>
  <c r="J270" i="4" l="1"/>
  <c r="E270" i="4"/>
  <c r="C270" i="4"/>
  <c r="J299" i="4"/>
  <c r="E299" i="4"/>
  <c r="C299" i="4"/>
  <c r="J328" i="4"/>
  <c r="E328" i="4"/>
  <c r="C328" i="4"/>
  <c r="E357" i="4"/>
  <c r="C357" i="4"/>
  <c r="J386" i="4"/>
  <c r="E386" i="4"/>
  <c r="C386" i="4"/>
  <c r="J415" i="4"/>
  <c r="E415" i="4"/>
  <c r="C415" i="4"/>
  <c r="J444" i="4"/>
  <c r="E444" i="4"/>
  <c r="C444" i="4"/>
  <c r="J473" i="4"/>
  <c r="E473" i="4"/>
  <c r="C473" i="4"/>
  <c r="J502" i="4"/>
  <c r="E502" i="4"/>
  <c r="C502" i="4"/>
  <c r="J531" i="4"/>
  <c r="E531" i="4"/>
  <c r="C531" i="4"/>
  <c r="J560" i="4"/>
  <c r="E560" i="4"/>
  <c r="C560" i="4"/>
  <c r="J589" i="4"/>
  <c r="E589" i="4"/>
  <c r="C589" i="4"/>
  <c r="J618" i="4"/>
  <c r="E618" i="4"/>
  <c r="C618" i="4"/>
  <c r="J647" i="4"/>
  <c r="E647" i="4"/>
  <c r="C647" i="4"/>
  <c r="J676" i="4"/>
  <c r="E676" i="4"/>
  <c r="C676" i="4"/>
  <c r="J705" i="4"/>
  <c r="E705" i="4"/>
  <c r="C705" i="4"/>
  <c r="J241" i="4"/>
  <c r="E241" i="4"/>
  <c r="C241" i="4"/>
  <c r="J212" i="4"/>
  <c r="E212" i="4"/>
  <c r="C212" i="4"/>
  <c r="E183" i="4"/>
  <c r="C183" i="4"/>
  <c r="J183" i="4"/>
  <c r="J154" i="4"/>
  <c r="E154" i="4"/>
  <c r="C154" i="4"/>
  <c r="J125" i="4"/>
  <c r="E125" i="4"/>
  <c r="C125" i="4"/>
  <c r="J96" i="4"/>
  <c r="E96" i="4"/>
  <c r="C96" i="4"/>
  <c r="J67" i="4"/>
  <c r="E67" i="4"/>
  <c r="C67" i="4"/>
  <c r="C38" i="4"/>
  <c r="E40" i="9" l="1"/>
  <c r="G47" i="3" l="1"/>
  <c r="H31" i="3" l="1"/>
  <c r="H39" i="3"/>
  <c r="H43" i="3"/>
  <c r="H23" i="3"/>
  <c r="H25" i="3"/>
  <c r="H32" i="3"/>
  <c r="H35" i="3"/>
  <c r="H38" i="3"/>
  <c r="H29" i="3"/>
  <c r="H46" i="3"/>
  <c r="H42" i="3"/>
  <c r="H44" i="3"/>
  <c r="H27" i="3"/>
  <c r="H33" i="3"/>
  <c r="H41" i="3"/>
  <c r="H40" i="3"/>
  <c r="H24" i="3"/>
  <c r="H45" i="3"/>
  <c r="H34" i="3"/>
  <c r="H30" i="3"/>
  <c r="H37" i="3"/>
  <c r="H26" i="3"/>
  <c r="H36" i="3"/>
  <c r="H28" i="3"/>
  <c r="E62" i="9"/>
  <c r="E58" i="9"/>
  <c r="E61" i="9"/>
  <c r="E60" i="9"/>
  <c r="E63" i="9"/>
  <c r="E64" i="9"/>
  <c r="G58" i="9" l="1"/>
  <c r="D46" i="6" s="1"/>
  <c r="I58" i="9"/>
  <c r="F46" i="6" s="1"/>
  <c r="K58" i="9"/>
  <c r="H46" i="6" s="1"/>
  <c r="M58" i="9"/>
  <c r="J46" i="6" s="1"/>
  <c r="O58" i="9"/>
  <c r="L46" i="6" s="1"/>
  <c r="Q58" i="9"/>
  <c r="N46" i="6" s="1"/>
  <c r="S58" i="9"/>
  <c r="P46" i="6" s="1"/>
  <c r="U58" i="9"/>
  <c r="R46" i="6" s="1"/>
  <c r="W58" i="9"/>
  <c r="T46" i="6" s="1"/>
  <c r="Y58" i="9"/>
  <c r="V46" i="6" s="1"/>
  <c r="AA58" i="9"/>
  <c r="X46" i="6" s="1"/>
  <c r="AC58" i="9"/>
  <c r="Z46" i="6" s="1"/>
  <c r="AF58" i="9"/>
  <c r="AC46" i="6" s="1"/>
  <c r="AH58" i="9"/>
  <c r="AE46" i="6" s="1"/>
  <c r="H58" i="9"/>
  <c r="E46" i="6" s="1"/>
  <c r="L58" i="9"/>
  <c r="I46" i="6" s="1"/>
  <c r="P58" i="9"/>
  <c r="M46" i="6" s="1"/>
  <c r="T58" i="9"/>
  <c r="Q46" i="6" s="1"/>
  <c r="X58" i="9"/>
  <c r="U46" i="6" s="1"/>
  <c r="AB58" i="9"/>
  <c r="Y46" i="6" s="1"/>
  <c r="AG58" i="9"/>
  <c r="AD46" i="6" s="1"/>
  <c r="AE58" i="9"/>
  <c r="AB46" i="6" s="1"/>
  <c r="F58" i="9"/>
  <c r="C46" i="6" s="1"/>
  <c r="J58" i="9"/>
  <c r="G46" i="6" s="1"/>
  <c r="N58" i="9"/>
  <c r="K46" i="6" s="1"/>
  <c r="R58" i="9"/>
  <c r="O46" i="6" s="1"/>
  <c r="V58" i="9"/>
  <c r="S46" i="6" s="1"/>
  <c r="Z58" i="9"/>
  <c r="W46" i="6" s="1"/>
  <c r="AD58" i="9"/>
  <c r="AA46" i="6" s="1"/>
  <c r="M60" i="9"/>
  <c r="J48" i="6" s="1"/>
  <c r="O60" i="9"/>
  <c r="L48" i="6" s="1"/>
  <c r="Q60" i="9"/>
  <c r="N48" i="6" s="1"/>
  <c r="T60" i="9"/>
  <c r="Q48" i="6" s="1"/>
  <c r="W60" i="9"/>
  <c r="T48" i="6" s="1"/>
  <c r="AC60" i="9"/>
  <c r="Z48" i="6" s="1"/>
  <c r="F60" i="9"/>
  <c r="C48" i="6" s="1"/>
  <c r="I60" i="9"/>
  <c r="F48" i="6" s="1"/>
  <c r="K60" i="9"/>
  <c r="H48" i="6" s="1"/>
  <c r="R60" i="9"/>
  <c r="O48" i="6" s="1"/>
  <c r="U60" i="9"/>
  <c r="R48" i="6" s="1"/>
  <c r="AA60" i="9"/>
  <c r="X48" i="6" s="1"/>
  <c r="AD60" i="9"/>
  <c r="AA48" i="6" s="1"/>
  <c r="AG60" i="9"/>
  <c r="AD48" i="6" s="1"/>
  <c r="P60" i="9"/>
  <c r="M48" i="6" s="1"/>
  <c r="Y60" i="9"/>
  <c r="V48" i="6" s="1"/>
  <c r="AB60" i="9"/>
  <c r="Y48" i="6" s="1"/>
  <c r="G60" i="9"/>
  <c r="D48" i="6" s="1"/>
  <c r="H60" i="9"/>
  <c r="E48" i="6" s="1"/>
  <c r="L60" i="9"/>
  <c r="I48" i="6" s="1"/>
  <c r="S60" i="9"/>
  <c r="P48" i="6" s="1"/>
  <c r="V60" i="9"/>
  <c r="S48" i="6" s="1"/>
  <c r="AE60" i="9"/>
  <c r="AB48" i="6" s="1"/>
  <c r="AH60" i="9"/>
  <c r="AE48" i="6" s="1"/>
  <c r="N60" i="9"/>
  <c r="K48" i="6" s="1"/>
  <c r="X60" i="9"/>
  <c r="U48" i="6" s="1"/>
  <c r="J60" i="9"/>
  <c r="G48" i="6" s="1"/>
  <c r="Z60" i="9"/>
  <c r="W48" i="6" s="1"/>
  <c r="AF60" i="9"/>
  <c r="AC48" i="6" s="1"/>
  <c r="AG61" i="9"/>
  <c r="AD49" i="6" s="1"/>
  <c r="X61" i="9"/>
  <c r="U49" i="6" s="1"/>
  <c r="K61" i="9"/>
  <c r="H49" i="6" s="1"/>
  <c r="J61" i="9"/>
  <c r="G49" i="6" s="1"/>
  <c r="W61" i="9"/>
  <c r="T49" i="6" s="1"/>
  <c r="L61" i="9"/>
  <c r="I49" i="6" s="1"/>
  <c r="I61" i="9"/>
  <c r="F49" i="6" s="1"/>
  <c r="F61" i="9"/>
  <c r="C49" i="6" s="1"/>
  <c r="N61" i="9"/>
  <c r="K49" i="6" s="1"/>
  <c r="S61" i="9"/>
  <c r="P49" i="6" s="1"/>
  <c r="Z61" i="9"/>
  <c r="W49" i="6" s="1"/>
  <c r="AC61" i="9"/>
  <c r="Z49" i="6" s="1"/>
  <c r="G61" i="9"/>
  <c r="D49" i="6" s="1"/>
  <c r="O61" i="9"/>
  <c r="L49" i="6" s="1"/>
  <c r="Q61" i="9"/>
  <c r="N49" i="6" s="1"/>
  <c r="V61" i="9"/>
  <c r="S49" i="6" s="1"/>
  <c r="AA61" i="9"/>
  <c r="X49" i="6" s="1"/>
  <c r="AF61" i="9"/>
  <c r="AC49" i="6" s="1"/>
  <c r="M61" i="9"/>
  <c r="J49" i="6" s="1"/>
  <c r="T61" i="9"/>
  <c r="Q49" i="6" s="1"/>
  <c r="AD61" i="9"/>
  <c r="AA49" i="6" s="1"/>
  <c r="Y61" i="9"/>
  <c r="V49" i="6" s="1"/>
  <c r="H61" i="9"/>
  <c r="E49" i="6" s="1"/>
  <c r="P61" i="9"/>
  <c r="M49" i="6" s="1"/>
  <c r="R61" i="9"/>
  <c r="O49" i="6" s="1"/>
  <c r="U61" i="9"/>
  <c r="R49" i="6" s="1"/>
  <c r="AB61" i="9"/>
  <c r="Y49" i="6" s="1"/>
  <c r="AE61" i="9"/>
  <c r="AB49" i="6" s="1"/>
  <c r="AH61" i="9"/>
  <c r="AE49" i="6" s="1"/>
  <c r="AE64" i="9"/>
  <c r="AB52" i="6" s="1"/>
  <c r="AA64" i="9"/>
  <c r="X52" i="6" s="1"/>
  <c r="Y64" i="9"/>
  <c r="V52" i="6" s="1"/>
  <c r="X64" i="9"/>
  <c r="U52" i="6" s="1"/>
  <c r="S64" i="9"/>
  <c r="P52" i="6" s="1"/>
  <c r="Q64" i="9"/>
  <c r="N52" i="6" s="1"/>
  <c r="V64" i="9"/>
  <c r="S52" i="6" s="1"/>
  <c r="AC64" i="9"/>
  <c r="Z52" i="6" s="1"/>
  <c r="G64" i="9"/>
  <c r="D52" i="6" s="1"/>
  <c r="H64" i="9"/>
  <c r="E52" i="6" s="1"/>
  <c r="J64" i="9"/>
  <c r="G52" i="6" s="1"/>
  <c r="L64" i="9"/>
  <c r="I52" i="6" s="1"/>
  <c r="Z64" i="9"/>
  <c r="W52" i="6" s="1"/>
  <c r="AF64" i="9"/>
  <c r="AC52" i="6" s="1"/>
  <c r="AH64" i="9"/>
  <c r="AE52" i="6" s="1"/>
  <c r="M64" i="9"/>
  <c r="J52" i="6" s="1"/>
  <c r="O64" i="9"/>
  <c r="L52" i="6" s="1"/>
  <c r="T64" i="9"/>
  <c r="Q52" i="6" s="1"/>
  <c r="W64" i="9"/>
  <c r="T52" i="6" s="1"/>
  <c r="I64" i="9"/>
  <c r="F52" i="6" s="1"/>
  <c r="P64" i="9"/>
  <c r="M52" i="6" s="1"/>
  <c r="AB64" i="9"/>
  <c r="Y52" i="6" s="1"/>
  <c r="F64" i="9"/>
  <c r="C52" i="6" s="1"/>
  <c r="K64" i="9"/>
  <c r="H52" i="6" s="1"/>
  <c r="R64" i="9"/>
  <c r="O52" i="6" s="1"/>
  <c r="U64" i="9"/>
  <c r="R52" i="6" s="1"/>
  <c r="AD64" i="9"/>
  <c r="AA52" i="6" s="1"/>
  <c r="AG64" i="9"/>
  <c r="AD52" i="6" s="1"/>
  <c r="N64" i="9"/>
  <c r="K52" i="6" s="1"/>
  <c r="AF63" i="9"/>
  <c r="AC51" i="6" s="1"/>
  <c r="R63" i="9"/>
  <c r="O51" i="6" s="1"/>
  <c r="P63" i="9"/>
  <c r="M51" i="6" s="1"/>
  <c r="G63" i="9"/>
  <c r="D51" i="6" s="1"/>
  <c r="W63" i="9"/>
  <c r="T51" i="6" s="1"/>
  <c r="Z63" i="9"/>
  <c r="W51" i="6" s="1"/>
  <c r="H63" i="9"/>
  <c r="E51" i="6" s="1"/>
  <c r="L63" i="9"/>
  <c r="I51" i="6" s="1"/>
  <c r="O63" i="9"/>
  <c r="L51" i="6" s="1"/>
  <c r="S63" i="9"/>
  <c r="P51" i="6" s="1"/>
  <c r="Y63" i="9"/>
  <c r="V51" i="6" s="1"/>
  <c r="AB63" i="9"/>
  <c r="Y51" i="6" s="1"/>
  <c r="I63" i="9"/>
  <c r="F51" i="6" s="1"/>
  <c r="M63" i="9"/>
  <c r="J51" i="6" s="1"/>
  <c r="V63" i="9"/>
  <c r="S51" i="6" s="1"/>
  <c r="AA63" i="9"/>
  <c r="X51" i="6" s="1"/>
  <c r="AG63" i="9"/>
  <c r="AD51" i="6" s="1"/>
  <c r="J63" i="9"/>
  <c r="G51" i="6" s="1"/>
  <c r="U63" i="9"/>
  <c r="R51" i="6" s="1"/>
  <c r="X63" i="9"/>
  <c r="U51" i="6" s="1"/>
  <c r="AC63" i="9"/>
  <c r="Z51" i="6" s="1"/>
  <c r="AE63" i="9"/>
  <c r="AB51" i="6" s="1"/>
  <c r="F63" i="9"/>
  <c r="C51" i="6" s="1"/>
  <c r="Q63" i="9"/>
  <c r="N51" i="6" s="1"/>
  <c r="T63" i="9"/>
  <c r="Q51" i="6" s="1"/>
  <c r="K63" i="9"/>
  <c r="H51" i="6" s="1"/>
  <c r="N63" i="9"/>
  <c r="K51" i="6" s="1"/>
  <c r="AD63" i="9"/>
  <c r="AA51" i="6" s="1"/>
  <c r="AH63" i="9"/>
  <c r="AE51" i="6" s="1"/>
  <c r="AE62" i="9"/>
  <c r="AB50" i="6" s="1"/>
  <c r="AG62" i="9"/>
  <c r="AD50" i="6" s="1"/>
  <c r="G62" i="9"/>
  <c r="D50" i="6" s="1"/>
  <c r="I62" i="9"/>
  <c r="F50" i="6" s="1"/>
  <c r="K62" i="9"/>
  <c r="H50" i="6" s="1"/>
  <c r="M62" i="9"/>
  <c r="J50" i="6" s="1"/>
  <c r="O62" i="9"/>
  <c r="L50" i="6" s="1"/>
  <c r="Q62" i="9"/>
  <c r="N50" i="6" s="1"/>
  <c r="S62" i="9"/>
  <c r="P50" i="6" s="1"/>
  <c r="U62" i="9"/>
  <c r="R50" i="6" s="1"/>
  <c r="W62" i="9"/>
  <c r="T50" i="6" s="1"/>
  <c r="Y62" i="9"/>
  <c r="V50" i="6" s="1"/>
  <c r="AA62" i="9"/>
  <c r="X50" i="6" s="1"/>
  <c r="AC62" i="9"/>
  <c r="Z50" i="6" s="1"/>
  <c r="AF62" i="9"/>
  <c r="AC50" i="6" s="1"/>
  <c r="H62" i="9"/>
  <c r="E50" i="6" s="1"/>
  <c r="L62" i="9"/>
  <c r="I50" i="6" s="1"/>
  <c r="P62" i="9"/>
  <c r="M50" i="6" s="1"/>
  <c r="T62" i="9"/>
  <c r="Q50" i="6" s="1"/>
  <c r="X62" i="9"/>
  <c r="U50" i="6" s="1"/>
  <c r="AB62" i="9"/>
  <c r="Y50" i="6" s="1"/>
  <c r="AH62" i="9"/>
  <c r="AE50" i="6" s="1"/>
  <c r="F62" i="9"/>
  <c r="C50" i="6" s="1"/>
  <c r="J62" i="9"/>
  <c r="G50" i="6" s="1"/>
  <c r="N62" i="9"/>
  <c r="K50" i="6" s="1"/>
  <c r="R62" i="9"/>
  <c r="O50" i="6" s="1"/>
  <c r="V62" i="9"/>
  <c r="S50" i="6" s="1"/>
  <c r="Z62" i="9"/>
  <c r="W50" i="6" s="1"/>
  <c r="AD62" i="9"/>
  <c r="AA50" i="6" s="1"/>
  <c r="E65" i="9"/>
  <c r="E47" i="9"/>
  <c r="H65" i="9" l="1"/>
  <c r="E53" i="6" s="1"/>
  <c r="I65" i="9"/>
  <c r="F53" i="6" s="1"/>
  <c r="P65" i="9"/>
  <c r="M53" i="6" s="1"/>
  <c r="R65" i="9"/>
  <c r="O53" i="6" s="1"/>
  <c r="U65" i="9"/>
  <c r="R53" i="6" s="1"/>
  <c r="AB65" i="9"/>
  <c r="Y53" i="6" s="1"/>
  <c r="AE65" i="9"/>
  <c r="AB53" i="6" s="1"/>
  <c r="AH65" i="9"/>
  <c r="AE53" i="6" s="1"/>
  <c r="F65" i="9"/>
  <c r="C53" i="6" s="1"/>
  <c r="J65" i="9"/>
  <c r="G53" i="6" s="1"/>
  <c r="K65" i="9"/>
  <c r="H53" i="6" s="1"/>
  <c r="N65" i="9"/>
  <c r="K53" i="6" s="1"/>
  <c r="S65" i="9"/>
  <c r="P53" i="6" s="1"/>
  <c r="Z65" i="9"/>
  <c r="W53" i="6" s="1"/>
  <c r="AC65" i="9"/>
  <c r="Z53" i="6" s="1"/>
  <c r="G65" i="9"/>
  <c r="D53" i="6" s="1"/>
  <c r="L65" i="9"/>
  <c r="I53" i="6" s="1"/>
  <c r="O65" i="9"/>
  <c r="L53" i="6" s="1"/>
  <c r="Q65" i="9"/>
  <c r="N53" i="6" s="1"/>
  <c r="W65" i="9"/>
  <c r="T53" i="6" s="1"/>
  <c r="AA65" i="9"/>
  <c r="X53" i="6" s="1"/>
  <c r="AG65" i="9"/>
  <c r="AD53" i="6" s="1"/>
  <c r="M65" i="9"/>
  <c r="J53" i="6" s="1"/>
  <c r="T65" i="9"/>
  <c r="Q53" i="6" s="1"/>
  <c r="AD65" i="9"/>
  <c r="AA53" i="6" s="1"/>
  <c r="V65" i="9"/>
  <c r="S53" i="6" s="1"/>
  <c r="AF65" i="9"/>
  <c r="AC53" i="6" s="1"/>
  <c r="X65" i="9"/>
  <c r="U53" i="6" s="1"/>
  <c r="Y65" i="9"/>
  <c r="V53" i="6" s="1"/>
  <c r="AC47" i="9"/>
  <c r="Z35" i="6" s="1"/>
  <c r="AD47" i="9"/>
  <c r="AA35" i="6" s="1"/>
  <c r="AH47" i="9"/>
  <c r="AE35" i="6" s="1"/>
  <c r="AG47" i="9"/>
  <c r="AD35" i="6" s="1"/>
  <c r="H47" i="9"/>
  <c r="E35" i="6" s="1"/>
  <c r="K47" i="9"/>
  <c r="H35" i="6" s="1"/>
  <c r="O47" i="9"/>
  <c r="L35" i="6" s="1"/>
  <c r="R47" i="9"/>
  <c r="O35" i="6" s="1"/>
  <c r="S47" i="9"/>
  <c r="P35" i="6" s="1"/>
  <c r="Y47" i="9"/>
  <c r="V35" i="6" s="1"/>
  <c r="AB47" i="9"/>
  <c r="Y35" i="6" s="1"/>
  <c r="AE47" i="9"/>
  <c r="AB35" i="6" s="1"/>
  <c r="I47" i="9"/>
  <c r="F35" i="6" s="1"/>
  <c r="L47" i="9"/>
  <c r="I35" i="6" s="1"/>
  <c r="M47" i="9"/>
  <c r="J35" i="6" s="1"/>
  <c r="V47" i="9"/>
  <c r="S35" i="6" s="1"/>
  <c r="AF47" i="9"/>
  <c r="AC35" i="6" s="1"/>
  <c r="F47" i="9"/>
  <c r="C35" i="6" s="1"/>
  <c r="Q47" i="9"/>
  <c r="N35" i="6" s="1"/>
  <c r="T47" i="9"/>
  <c r="Q35" i="6" s="1"/>
  <c r="W47" i="9"/>
  <c r="T35" i="6" s="1"/>
  <c r="Z47" i="9"/>
  <c r="W35" i="6" s="1"/>
  <c r="N47" i="9"/>
  <c r="K35" i="6" s="1"/>
  <c r="P47" i="9"/>
  <c r="M35" i="6" s="1"/>
  <c r="AA47" i="9"/>
  <c r="X35" i="6" s="1"/>
  <c r="G47" i="9"/>
  <c r="D35" i="6" s="1"/>
  <c r="J47" i="9"/>
  <c r="G35" i="6" s="1"/>
  <c r="U47" i="9"/>
  <c r="R35" i="6" s="1"/>
  <c r="X47" i="9"/>
  <c r="U35" i="6" s="1"/>
  <c r="E42" i="9"/>
  <c r="G42" i="9" l="1"/>
  <c r="I42" i="9"/>
  <c r="K42" i="9"/>
  <c r="M42" i="9"/>
  <c r="O42" i="9"/>
  <c r="Q42" i="9"/>
  <c r="S42" i="9"/>
  <c r="U42" i="9"/>
  <c r="W42" i="9"/>
  <c r="Y42" i="9"/>
  <c r="AA42" i="9"/>
  <c r="AC42" i="9"/>
  <c r="AE42" i="9"/>
  <c r="AF42" i="9"/>
  <c r="AH42" i="9"/>
  <c r="F42" i="9"/>
  <c r="J42" i="9"/>
  <c r="N42" i="9"/>
  <c r="R42" i="9"/>
  <c r="V42" i="9"/>
  <c r="Z42" i="9"/>
  <c r="AD42" i="9"/>
  <c r="AG42" i="9"/>
  <c r="H42" i="9"/>
  <c r="L42" i="9"/>
  <c r="P42" i="9"/>
  <c r="T42" i="9"/>
  <c r="X42" i="9"/>
  <c r="AB42" i="9"/>
  <c r="G48" i="3"/>
  <c r="E45" i="9"/>
  <c r="E44" i="9"/>
  <c r="E43" i="9"/>
  <c r="E51" i="9"/>
  <c r="E50" i="9"/>
  <c r="E49" i="9"/>
  <c r="E48" i="9"/>
  <c r="E46" i="9"/>
  <c r="E57" i="9"/>
  <c r="E55" i="9"/>
  <c r="E53" i="9"/>
  <c r="E56" i="9"/>
  <c r="E54" i="9"/>
  <c r="E52" i="9"/>
  <c r="I34" i="3" l="1"/>
  <c r="I42" i="3"/>
  <c r="I23" i="3"/>
  <c r="I26" i="3"/>
  <c r="I30" i="3"/>
  <c r="I38" i="3"/>
  <c r="I46" i="3"/>
  <c r="I39" i="3"/>
  <c r="I24" i="3"/>
  <c r="I33" i="3"/>
  <c r="I36" i="3"/>
  <c r="I43" i="3"/>
  <c r="I31" i="3"/>
  <c r="I45" i="3"/>
  <c r="I29" i="3"/>
  <c r="I28" i="3"/>
  <c r="I35" i="3"/>
  <c r="I40" i="3"/>
  <c r="I41" i="3"/>
  <c r="I25" i="3"/>
  <c r="I27" i="3"/>
  <c r="I32" i="3"/>
  <c r="I37" i="3"/>
  <c r="I44" i="3"/>
  <c r="H49" i="9"/>
  <c r="E37" i="6" s="1"/>
  <c r="P49" i="9"/>
  <c r="M37" i="6" s="1"/>
  <c r="R49" i="9"/>
  <c r="O37" i="6" s="1"/>
  <c r="U49" i="9"/>
  <c r="R37" i="6" s="1"/>
  <c r="X49" i="9"/>
  <c r="U37" i="6" s="1"/>
  <c r="Y49" i="9"/>
  <c r="V37" i="6" s="1"/>
  <c r="AB49" i="9"/>
  <c r="Y37" i="6" s="1"/>
  <c r="AE49" i="9"/>
  <c r="AB37" i="6" s="1"/>
  <c r="AH49" i="9"/>
  <c r="AE37" i="6" s="1"/>
  <c r="F49" i="9"/>
  <c r="C37" i="6" s="1"/>
  <c r="I49" i="9"/>
  <c r="F37" i="6" s="1"/>
  <c r="N49" i="9"/>
  <c r="K37" i="6" s="1"/>
  <c r="S49" i="9"/>
  <c r="P37" i="6" s="1"/>
  <c r="Z49" i="9"/>
  <c r="W37" i="6" s="1"/>
  <c r="AC49" i="9"/>
  <c r="Z37" i="6" s="1"/>
  <c r="G49" i="9"/>
  <c r="D37" i="6" s="1"/>
  <c r="J49" i="9"/>
  <c r="G37" i="6" s="1"/>
  <c r="K49" i="9"/>
  <c r="H37" i="6" s="1"/>
  <c r="O49" i="9"/>
  <c r="L37" i="6" s="1"/>
  <c r="M49" i="9"/>
  <c r="J37" i="6" s="1"/>
  <c r="V49" i="9"/>
  <c r="S37" i="6" s="1"/>
  <c r="AF49" i="9"/>
  <c r="AC37" i="6" s="1"/>
  <c r="Q49" i="9"/>
  <c r="N37" i="6" s="1"/>
  <c r="AA49" i="9"/>
  <c r="X37" i="6" s="1"/>
  <c r="L49" i="9"/>
  <c r="I37" i="6" s="1"/>
  <c r="T49" i="9"/>
  <c r="Q37" i="6" s="1"/>
  <c r="W49" i="9"/>
  <c r="T37" i="6" s="1"/>
  <c r="AD49" i="9"/>
  <c r="AA37" i="6" s="1"/>
  <c r="AG49" i="9"/>
  <c r="AD37" i="6" s="1"/>
  <c r="U30" i="6"/>
  <c r="E30" i="6"/>
  <c r="C30" i="6"/>
  <c r="R30" i="6"/>
  <c r="L53" i="9"/>
  <c r="I41" i="6" s="1"/>
  <c r="M53" i="9"/>
  <c r="J41" i="6" s="1"/>
  <c r="T53" i="9"/>
  <c r="Q41" i="6" s="1"/>
  <c r="W53" i="9"/>
  <c r="T41" i="6" s="1"/>
  <c r="AD53" i="9"/>
  <c r="AA41" i="6" s="1"/>
  <c r="AG53" i="9"/>
  <c r="AD41" i="6" s="1"/>
  <c r="H53" i="9"/>
  <c r="E41" i="6" s="1"/>
  <c r="P53" i="9"/>
  <c r="M41" i="6" s="1"/>
  <c r="R53" i="9"/>
  <c r="O41" i="6" s="1"/>
  <c r="U53" i="9"/>
  <c r="R41" i="6" s="1"/>
  <c r="X53" i="9"/>
  <c r="U41" i="6" s="1"/>
  <c r="Y53" i="9"/>
  <c r="V41" i="6" s="1"/>
  <c r="AB53" i="9"/>
  <c r="Y41" i="6" s="1"/>
  <c r="AE53" i="9"/>
  <c r="AB41" i="6" s="1"/>
  <c r="AH53" i="9"/>
  <c r="AE41" i="6" s="1"/>
  <c r="F53" i="9"/>
  <c r="C41" i="6" s="1"/>
  <c r="I53" i="9"/>
  <c r="F41" i="6" s="1"/>
  <c r="N53" i="9"/>
  <c r="K41" i="6" s="1"/>
  <c r="S53" i="9"/>
  <c r="P41" i="6" s="1"/>
  <c r="Z53" i="9"/>
  <c r="W41" i="6" s="1"/>
  <c r="AC53" i="9"/>
  <c r="Z41" i="6" s="1"/>
  <c r="G53" i="9"/>
  <c r="D41" i="6" s="1"/>
  <c r="J53" i="9"/>
  <c r="G41" i="6" s="1"/>
  <c r="V53" i="9"/>
  <c r="S41" i="6" s="1"/>
  <c r="AF53" i="9"/>
  <c r="AC41" i="6" s="1"/>
  <c r="K53" i="9"/>
  <c r="H41" i="6" s="1"/>
  <c r="O53" i="9"/>
  <c r="L41" i="6" s="1"/>
  <c r="Q53" i="9"/>
  <c r="N41" i="6" s="1"/>
  <c r="AA53" i="9"/>
  <c r="X41" i="6" s="1"/>
  <c r="G57" i="9"/>
  <c r="D45" i="6" s="1"/>
  <c r="J57" i="9"/>
  <c r="G45" i="6" s="1"/>
  <c r="K57" i="9"/>
  <c r="H45" i="6" s="1"/>
  <c r="O57" i="9"/>
  <c r="L45" i="6" s="1"/>
  <c r="Q57" i="9"/>
  <c r="N45" i="6" s="1"/>
  <c r="V57" i="9"/>
  <c r="S45" i="6" s="1"/>
  <c r="AA57" i="9"/>
  <c r="X45" i="6" s="1"/>
  <c r="AF57" i="9"/>
  <c r="AC45" i="6" s="1"/>
  <c r="L57" i="9"/>
  <c r="I45" i="6" s="1"/>
  <c r="M57" i="9"/>
  <c r="J45" i="6" s="1"/>
  <c r="T57" i="9"/>
  <c r="Q45" i="6" s="1"/>
  <c r="W57" i="9"/>
  <c r="T45" i="6" s="1"/>
  <c r="Y57" i="9"/>
  <c r="V45" i="6" s="1"/>
  <c r="AD57" i="9"/>
  <c r="AA45" i="6" s="1"/>
  <c r="AG57" i="9"/>
  <c r="AD45" i="6" s="1"/>
  <c r="H57" i="9"/>
  <c r="E45" i="6" s="1"/>
  <c r="F57" i="9"/>
  <c r="C45" i="6" s="1"/>
  <c r="I57" i="9"/>
  <c r="F45" i="6" s="1"/>
  <c r="S57" i="9"/>
  <c r="P45" i="6" s="1"/>
  <c r="Z57" i="9"/>
  <c r="W45" i="6" s="1"/>
  <c r="AC57" i="9"/>
  <c r="Z45" i="6" s="1"/>
  <c r="N57" i="9"/>
  <c r="K45" i="6" s="1"/>
  <c r="P57" i="9"/>
  <c r="M45" i="6" s="1"/>
  <c r="R57" i="9"/>
  <c r="O45" i="6" s="1"/>
  <c r="U57" i="9"/>
  <c r="R45" i="6" s="1"/>
  <c r="X57" i="9"/>
  <c r="U45" i="6" s="1"/>
  <c r="AB57" i="9"/>
  <c r="Y45" i="6" s="1"/>
  <c r="AE57" i="9"/>
  <c r="AB45" i="6" s="1"/>
  <c r="AH57" i="9"/>
  <c r="AE45" i="6" s="1"/>
  <c r="F50" i="9"/>
  <c r="C38" i="6" s="1"/>
  <c r="H50" i="9"/>
  <c r="E38" i="6" s="1"/>
  <c r="J50" i="9"/>
  <c r="G38" i="6" s="1"/>
  <c r="L50" i="9"/>
  <c r="I38" i="6" s="1"/>
  <c r="N50" i="9"/>
  <c r="K38" i="6" s="1"/>
  <c r="P50" i="9"/>
  <c r="M38" i="6" s="1"/>
  <c r="R50" i="9"/>
  <c r="O38" i="6" s="1"/>
  <c r="T50" i="9"/>
  <c r="Q38" i="6" s="1"/>
  <c r="V50" i="9"/>
  <c r="S38" i="6" s="1"/>
  <c r="X50" i="9"/>
  <c r="U38" i="6" s="1"/>
  <c r="Z50" i="9"/>
  <c r="W38" i="6" s="1"/>
  <c r="AB50" i="9"/>
  <c r="Y38" i="6" s="1"/>
  <c r="AD50" i="9"/>
  <c r="AA38" i="6" s="1"/>
  <c r="AG50" i="9"/>
  <c r="AD38" i="6" s="1"/>
  <c r="G50" i="9"/>
  <c r="D38" i="6" s="1"/>
  <c r="K50" i="9"/>
  <c r="H38" i="6" s="1"/>
  <c r="O50" i="9"/>
  <c r="L38" i="6" s="1"/>
  <c r="S50" i="9"/>
  <c r="P38" i="6" s="1"/>
  <c r="W50" i="9"/>
  <c r="T38" i="6" s="1"/>
  <c r="AA50" i="9"/>
  <c r="X38" i="6" s="1"/>
  <c r="AE50" i="9"/>
  <c r="AB38" i="6" s="1"/>
  <c r="AH50" i="9"/>
  <c r="AE38" i="6" s="1"/>
  <c r="I50" i="9"/>
  <c r="F38" i="6" s="1"/>
  <c r="M50" i="9"/>
  <c r="J38" i="6" s="1"/>
  <c r="Q50" i="9"/>
  <c r="N38" i="6" s="1"/>
  <c r="U50" i="9"/>
  <c r="R38" i="6" s="1"/>
  <c r="Y50" i="9"/>
  <c r="V38" i="6" s="1"/>
  <c r="AC50" i="9"/>
  <c r="Z38" i="6" s="1"/>
  <c r="AF50" i="9"/>
  <c r="AC38" i="6" s="1"/>
  <c r="W45" i="9"/>
  <c r="T33" i="6" s="1"/>
  <c r="U45" i="9"/>
  <c r="R33" i="6" s="1"/>
  <c r="AA45" i="9"/>
  <c r="X33" i="6" s="1"/>
  <c r="M45" i="9"/>
  <c r="J33" i="6" s="1"/>
  <c r="O45" i="9"/>
  <c r="L33" i="6" s="1"/>
  <c r="G45" i="9"/>
  <c r="D33" i="6" s="1"/>
  <c r="AC45" i="9"/>
  <c r="Z33" i="6" s="1"/>
  <c r="S45" i="9"/>
  <c r="P33" i="6" s="1"/>
  <c r="I45" i="9"/>
  <c r="F33" i="6" s="1"/>
  <c r="AE45" i="9"/>
  <c r="AB33" i="6" s="1"/>
  <c r="Q45" i="9"/>
  <c r="N33" i="6" s="1"/>
  <c r="Y45" i="9"/>
  <c r="V33" i="6" s="1"/>
  <c r="AG45" i="9"/>
  <c r="AD33" i="6" s="1"/>
  <c r="K45" i="9"/>
  <c r="H33" i="6" s="1"/>
  <c r="F45" i="9"/>
  <c r="C33" i="6" s="1"/>
  <c r="N45" i="9"/>
  <c r="K33" i="6" s="1"/>
  <c r="Z45" i="9"/>
  <c r="W33" i="6" s="1"/>
  <c r="J45" i="9"/>
  <c r="G33" i="6" s="1"/>
  <c r="V45" i="9"/>
  <c r="S33" i="6" s="1"/>
  <c r="AF45" i="9"/>
  <c r="AC33" i="6" s="1"/>
  <c r="L45" i="9"/>
  <c r="I33" i="6" s="1"/>
  <c r="P45" i="9"/>
  <c r="M33" i="6" s="1"/>
  <c r="R45" i="9"/>
  <c r="O33" i="6" s="1"/>
  <c r="X45" i="9"/>
  <c r="U33" i="6" s="1"/>
  <c r="AB45" i="9"/>
  <c r="Y33" i="6" s="1"/>
  <c r="AH45" i="9"/>
  <c r="AE33" i="6" s="1"/>
  <c r="H45" i="9"/>
  <c r="E33" i="6" s="1"/>
  <c r="T45" i="9"/>
  <c r="Q33" i="6" s="1"/>
  <c r="AD45" i="9"/>
  <c r="AA33" i="6" s="1"/>
  <c r="Q30" i="6"/>
  <c r="AD30" i="6"/>
  <c r="O30" i="6"/>
  <c r="AE30" i="6"/>
  <c r="X30" i="6"/>
  <c r="P30" i="6"/>
  <c r="H30" i="6"/>
  <c r="AG46" i="9"/>
  <c r="AD34" i="6" s="1"/>
  <c r="G46" i="9"/>
  <c r="D34" i="6" s="1"/>
  <c r="I46" i="9"/>
  <c r="F34" i="6" s="1"/>
  <c r="K46" i="9"/>
  <c r="H34" i="6" s="1"/>
  <c r="M46" i="9"/>
  <c r="J34" i="6" s="1"/>
  <c r="O46" i="9"/>
  <c r="L34" i="6" s="1"/>
  <c r="Q46" i="9"/>
  <c r="N34" i="6" s="1"/>
  <c r="S46" i="9"/>
  <c r="P34" i="6" s="1"/>
  <c r="U46" i="9"/>
  <c r="R34" i="6" s="1"/>
  <c r="W46" i="9"/>
  <c r="T34" i="6" s="1"/>
  <c r="Y46" i="9"/>
  <c r="V34" i="6" s="1"/>
  <c r="AA46" i="9"/>
  <c r="X34" i="6" s="1"/>
  <c r="AC46" i="9"/>
  <c r="Z34" i="6" s="1"/>
  <c r="AE46" i="9"/>
  <c r="AB34" i="6" s="1"/>
  <c r="AH46" i="9"/>
  <c r="AE34" i="6" s="1"/>
  <c r="AB46" i="9"/>
  <c r="Y34" i="6" s="1"/>
  <c r="F46" i="9"/>
  <c r="C34" i="6" s="1"/>
  <c r="J46" i="9"/>
  <c r="G34" i="6" s="1"/>
  <c r="N46" i="9"/>
  <c r="K34" i="6" s="1"/>
  <c r="R46" i="9"/>
  <c r="O34" i="6" s="1"/>
  <c r="V46" i="9"/>
  <c r="S34" i="6" s="1"/>
  <c r="Z46" i="9"/>
  <c r="W34" i="6" s="1"/>
  <c r="AD46" i="9"/>
  <c r="AA34" i="6" s="1"/>
  <c r="AF46" i="9"/>
  <c r="AC34" i="6" s="1"/>
  <c r="H46" i="9"/>
  <c r="E34" i="6" s="1"/>
  <c r="L46" i="9"/>
  <c r="I34" i="6" s="1"/>
  <c r="P46" i="9"/>
  <c r="M34" i="6" s="1"/>
  <c r="T46" i="9"/>
  <c r="Q34" i="6" s="1"/>
  <c r="X46" i="9"/>
  <c r="U34" i="6" s="1"/>
  <c r="G51" i="9"/>
  <c r="D39" i="6" s="1"/>
  <c r="J51" i="9"/>
  <c r="G39" i="6" s="1"/>
  <c r="N51" i="9"/>
  <c r="K39" i="6" s="1"/>
  <c r="U51" i="9"/>
  <c r="R39" i="6" s="1"/>
  <c r="X51" i="9"/>
  <c r="U39" i="6" s="1"/>
  <c r="AG51" i="9"/>
  <c r="AD39" i="6" s="1"/>
  <c r="AH51" i="9"/>
  <c r="AE39" i="6" s="1"/>
  <c r="H51" i="9"/>
  <c r="E39" i="6" s="1"/>
  <c r="K51" i="9"/>
  <c r="H39" i="6" s="1"/>
  <c r="O51" i="9"/>
  <c r="L39" i="6" s="1"/>
  <c r="R51" i="9"/>
  <c r="O39" i="6" s="1"/>
  <c r="S51" i="9"/>
  <c r="P39" i="6" s="1"/>
  <c r="Y51" i="9"/>
  <c r="V39" i="6" s="1"/>
  <c r="AB51" i="9"/>
  <c r="Y39" i="6" s="1"/>
  <c r="AC51" i="9"/>
  <c r="Z39" i="6" s="1"/>
  <c r="AD51" i="9"/>
  <c r="AA39" i="6" s="1"/>
  <c r="AE51" i="9"/>
  <c r="AB39" i="6" s="1"/>
  <c r="I51" i="9"/>
  <c r="F39" i="6" s="1"/>
  <c r="L51" i="9"/>
  <c r="I39" i="6" s="1"/>
  <c r="F51" i="9"/>
  <c r="C39" i="6" s="1"/>
  <c r="Q51" i="9"/>
  <c r="N39" i="6" s="1"/>
  <c r="T51" i="9"/>
  <c r="Q39" i="6" s="1"/>
  <c r="W51" i="9"/>
  <c r="T39" i="6" s="1"/>
  <c r="Z51" i="9"/>
  <c r="W39" i="6" s="1"/>
  <c r="M51" i="9"/>
  <c r="J39" i="6" s="1"/>
  <c r="V51" i="9"/>
  <c r="S39" i="6" s="1"/>
  <c r="AF51" i="9"/>
  <c r="AC39" i="6" s="1"/>
  <c r="P51" i="9"/>
  <c r="M39" i="6" s="1"/>
  <c r="AA51" i="9"/>
  <c r="X39" i="6" s="1"/>
  <c r="M30" i="6"/>
  <c r="AA30" i="6"/>
  <c r="K30" i="6"/>
  <c r="AC30" i="6"/>
  <c r="V30" i="6"/>
  <c r="N30" i="6"/>
  <c r="F30" i="6"/>
  <c r="O44" i="9"/>
  <c r="L32" i="6" s="1"/>
  <c r="Q44" i="9"/>
  <c r="N32" i="6" s="1"/>
  <c r="T44" i="9"/>
  <c r="Q32" i="6" s="1"/>
  <c r="W44" i="9"/>
  <c r="T32" i="6" s="1"/>
  <c r="AC44" i="9"/>
  <c r="Z32" i="6" s="1"/>
  <c r="AF44" i="9"/>
  <c r="AC32" i="6" s="1"/>
  <c r="F44" i="9"/>
  <c r="C32" i="6" s="1"/>
  <c r="H44" i="9"/>
  <c r="E32" i="6" s="1"/>
  <c r="I44" i="9"/>
  <c r="F32" i="6" s="1"/>
  <c r="K44" i="9"/>
  <c r="H32" i="6" s="1"/>
  <c r="M44" i="9"/>
  <c r="J32" i="6" s="1"/>
  <c r="R44" i="9"/>
  <c r="O32" i="6" s="1"/>
  <c r="AA44" i="9"/>
  <c r="X32" i="6" s="1"/>
  <c r="AD44" i="9"/>
  <c r="AA32" i="6" s="1"/>
  <c r="AG44" i="9"/>
  <c r="AD32" i="6" s="1"/>
  <c r="N44" i="9"/>
  <c r="K32" i="6" s="1"/>
  <c r="U44" i="9"/>
  <c r="R32" i="6" s="1"/>
  <c r="X44" i="9"/>
  <c r="U32" i="6" s="1"/>
  <c r="J44" i="9"/>
  <c r="G32" i="6" s="1"/>
  <c r="Z44" i="9"/>
  <c r="W32" i="6" s="1"/>
  <c r="P44" i="9"/>
  <c r="M32" i="6" s="1"/>
  <c r="AB44" i="9"/>
  <c r="Y32" i="6" s="1"/>
  <c r="G44" i="9"/>
  <c r="D32" i="6" s="1"/>
  <c r="L44" i="9"/>
  <c r="I32" i="6" s="1"/>
  <c r="S44" i="9"/>
  <c r="P32" i="6" s="1"/>
  <c r="V44" i="9"/>
  <c r="S32" i="6" s="1"/>
  <c r="Y44" i="9"/>
  <c r="V32" i="6" s="1"/>
  <c r="AE44" i="9"/>
  <c r="AB32" i="6" s="1"/>
  <c r="AH44" i="9"/>
  <c r="AE32" i="6" s="1"/>
  <c r="S30" i="6"/>
  <c r="Z30" i="6"/>
  <c r="J30" i="6"/>
  <c r="AE54" i="9"/>
  <c r="AB42" i="6" s="1"/>
  <c r="AF54" i="9"/>
  <c r="AC42" i="6" s="1"/>
  <c r="AH54" i="9"/>
  <c r="AE42" i="6" s="1"/>
  <c r="F54" i="9"/>
  <c r="C42" i="6" s="1"/>
  <c r="H54" i="9"/>
  <c r="E42" i="6" s="1"/>
  <c r="J54" i="9"/>
  <c r="G42" i="6" s="1"/>
  <c r="L54" i="9"/>
  <c r="I42" i="6" s="1"/>
  <c r="N54" i="9"/>
  <c r="K42" i="6" s="1"/>
  <c r="P54" i="9"/>
  <c r="M42" i="6" s="1"/>
  <c r="R54" i="9"/>
  <c r="O42" i="6" s="1"/>
  <c r="T54" i="9"/>
  <c r="Q42" i="6" s="1"/>
  <c r="V54" i="9"/>
  <c r="S42" i="6" s="1"/>
  <c r="X54" i="9"/>
  <c r="U42" i="6" s="1"/>
  <c r="Z54" i="9"/>
  <c r="W42" i="6" s="1"/>
  <c r="AB54" i="9"/>
  <c r="Y42" i="6" s="1"/>
  <c r="AD54" i="9"/>
  <c r="AA42" i="6" s="1"/>
  <c r="G54" i="9"/>
  <c r="D42" i="6" s="1"/>
  <c r="K54" i="9"/>
  <c r="H42" i="6" s="1"/>
  <c r="O54" i="9"/>
  <c r="L42" i="6" s="1"/>
  <c r="S54" i="9"/>
  <c r="P42" i="6" s="1"/>
  <c r="W54" i="9"/>
  <c r="T42" i="6" s="1"/>
  <c r="AA54" i="9"/>
  <c r="X42" i="6" s="1"/>
  <c r="AG54" i="9"/>
  <c r="AD42" i="6" s="1"/>
  <c r="I54" i="9"/>
  <c r="F42" i="6" s="1"/>
  <c r="M54" i="9"/>
  <c r="J42" i="6" s="1"/>
  <c r="Q54" i="9"/>
  <c r="N42" i="6" s="1"/>
  <c r="U54" i="9"/>
  <c r="R42" i="6" s="1"/>
  <c r="Y54" i="9"/>
  <c r="V42" i="6" s="1"/>
  <c r="AC54" i="9"/>
  <c r="Z42" i="6" s="1"/>
  <c r="M52" i="9"/>
  <c r="J40" i="6" s="1"/>
  <c r="Y52" i="9"/>
  <c r="V40" i="6" s="1"/>
  <c r="AF52" i="9"/>
  <c r="AC40" i="6" s="1"/>
  <c r="U52" i="9"/>
  <c r="R40" i="6" s="1"/>
  <c r="N52" i="9"/>
  <c r="K40" i="6" s="1"/>
  <c r="P52" i="9"/>
  <c r="M40" i="6" s="1"/>
  <c r="X52" i="9"/>
  <c r="U40" i="6" s="1"/>
  <c r="AB52" i="9"/>
  <c r="Y40" i="6" s="1"/>
  <c r="G52" i="9"/>
  <c r="D40" i="6" s="1"/>
  <c r="H52" i="9"/>
  <c r="E40" i="6" s="1"/>
  <c r="J52" i="9"/>
  <c r="G40" i="6" s="1"/>
  <c r="L52" i="9"/>
  <c r="I40" i="6" s="1"/>
  <c r="S52" i="9"/>
  <c r="P40" i="6" s="1"/>
  <c r="V52" i="9"/>
  <c r="S40" i="6" s="1"/>
  <c r="Z52" i="9"/>
  <c r="W40" i="6" s="1"/>
  <c r="AE52" i="9"/>
  <c r="AB40" i="6" s="1"/>
  <c r="AH52" i="9"/>
  <c r="AE40" i="6" s="1"/>
  <c r="O52" i="9"/>
  <c r="L40" i="6" s="1"/>
  <c r="F52" i="9"/>
  <c r="C40" i="6" s="1"/>
  <c r="K52" i="9"/>
  <c r="H40" i="6" s="1"/>
  <c r="R52" i="9"/>
  <c r="O40" i="6" s="1"/>
  <c r="AA52" i="9"/>
  <c r="X40" i="6" s="1"/>
  <c r="AD52" i="9"/>
  <c r="AA40" i="6" s="1"/>
  <c r="AG52" i="9"/>
  <c r="AD40" i="6" s="1"/>
  <c r="Q52" i="9"/>
  <c r="N40" i="6" s="1"/>
  <c r="T52" i="9"/>
  <c r="Q40" i="6" s="1"/>
  <c r="W52" i="9"/>
  <c r="T40" i="6" s="1"/>
  <c r="AC52" i="9"/>
  <c r="Z40" i="6" s="1"/>
  <c r="I52" i="9"/>
  <c r="F40" i="6" s="1"/>
  <c r="F56" i="9"/>
  <c r="C44" i="6" s="1"/>
  <c r="I56" i="9"/>
  <c r="F44" i="6" s="1"/>
  <c r="K56" i="9"/>
  <c r="H44" i="6" s="1"/>
  <c r="R56" i="9"/>
  <c r="O44" i="6" s="1"/>
  <c r="U56" i="9"/>
  <c r="R44" i="6" s="1"/>
  <c r="AA56" i="9"/>
  <c r="X44" i="6" s="1"/>
  <c r="AD56" i="9"/>
  <c r="AA44" i="6" s="1"/>
  <c r="AG56" i="9"/>
  <c r="AD44" i="6" s="1"/>
  <c r="N56" i="9"/>
  <c r="K44" i="6" s="1"/>
  <c r="P56" i="9"/>
  <c r="M44" i="6" s="1"/>
  <c r="X56" i="9"/>
  <c r="U44" i="6" s="1"/>
  <c r="Y56" i="9"/>
  <c r="V44" i="6" s="1"/>
  <c r="AB56" i="9"/>
  <c r="Y44" i="6" s="1"/>
  <c r="G56" i="9"/>
  <c r="D44" i="6" s="1"/>
  <c r="H56" i="9"/>
  <c r="E44" i="6" s="1"/>
  <c r="L56" i="9"/>
  <c r="I44" i="6" s="1"/>
  <c r="S56" i="9"/>
  <c r="P44" i="6" s="1"/>
  <c r="V56" i="9"/>
  <c r="S44" i="6" s="1"/>
  <c r="AE56" i="9"/>
  <c r="AB44" i="6" s="1"/>
  <c r="AH56" i="9"/>
  <c r="AE44" i="6" s="1"/>
  <c r="O56" i="9"/>
  <c r="L44" i="6" s="1"/>
  <c r="J56" i="9"/>
  <c r="G44" i="6" s="1"/>
  <c r="Z56" i="9"/>
  <c r="W44" i="6" s="1"/>
  <c r="AF56" i="9"/>
  <c r="AC44" i="6" s="1"/>
  <c r="M56" i="9"/>
  <c r="J44" i="6" s="1"/>
  <c r="Q56" i="9"/>
  <c r="N44" i="6" s="1"/>
  <c r="T56" i="9"/>
  <c r="Q44" i="6" s="1"/>
  <c r="W56" i="9"/>
  <c r="T44" i="6" s="1"/>
  <c r="AC56" i="9"/>
  <c r="Z44" i="6" s="1"/>
  <c r="AC55" i="9"/>
  <c r="Z43" i="6" s="1"/>
  <c r="AE55" i="9"/>
  <c r="AB43" i="6" s="1"/>
  <c r="AD55" i="9"/>
  <c r="AA43" i="6" s="1"/>
  <c r="AF55" i="9"/>
  <c r="AC43" i="6" s="1"/>
  <c r="F55" i="9"/>
  <c r="C43" i="6" s="1"/>
  <c r="P55" i="9"/>
  <c r="M43" i="6" s="1"/>
  <c r="Q55" i="9"/>
  <c r="N43" i="6" s="1"/>
  <c r="T55" i="9"/>
  <c r="Q43" i="6" s="1"/>
  <c r="W55" i="9"/>
  <c r="T43" i="6" s="1"/>
  <c r="Z55" i="9"/>
  <c r="W43" i="6" s="1"/>
  <c r="AA55" i="9"/>
  <c r="X43" i="6" s="1"/>
  <c r="G55" i="9"/>
  <c r="D43" i="6" s="1"/>
  <c r="J55" i="9"/>
  <c r="G43" i="6" s="1"/>
  <c r="N55" i="9"/>
  <c r="K43" i="6" s="1"/>
  <c r="U55" i="9"/>
  <c r="R43" i="6" s="1"/>
  <c r="X55" i="9"/>
  <c r="U43" i="6" s="1"/>
  <c r="AG55" i="9"/>
  <c r="AD43" i="6" s="1"/>
  <c r="AH55" i="9"/>
  <c r="AE43" i="6" s="1"/>
  <c r="O55" i="9"/>
  <c r="L43" i="6" s="1"/>
  <c r="R55" i="9"/>
  <c r="O43" i="6" s="1"/>
  <c r="I55" i="9"/>
  <c r="F43" i="6" s="1"/>
  <c r="L55" i="9"/>
  <c r="I43" i="6" s="1"/>
  <c r="H55" i="9"/>
  <c r="E43" i="6" s="1"/>
  <c r="K55" i="9"/>
  <c r="H43" i="6" s="1"/>
  <c r="S55" i="9"/>
  <c r="P43" i="6" s="1"/>
  <c r="Y55" i="9"/>
  <c r="V43" i="6" s="1"/>
  <c r="AB55" i="9"/>
  <c r="Y43" i="6" s="1"/>
  <c r="M55" i="9"/>
  <c r="J43" i="6" s="1"/>
  <c r="V55" i="9"/>
  <c r="S43" i="6" s="1"/>
  <c r="G48" i="9"/>
  <c r="D36" i="6" s="1"/>
  <c r="H48" i="9"/>
  <c r="E36" i="6" s="1"/>
  <c r="J48" i="9"/>
  <c r="G36" i="6" s="1"/>
  <c r="L48" i="9"/>
  <c r="I36" i="6" s="1"/>
  <c r="S48" i="9"/>
  <c r="P36" i="6" s="1"/>
  <c r="V48" i="9"/>
  <c r="S36" i="6" s="1"/>
  <c r="Y48" i="9"/>
  <c r="V36" i="6" s="1"/>
  <c r="Z48" i="9"/>
  <c r="W36" i="6" s="1"/>
  <c r="AE48" i="9"/>
  <c r="AB36" i="6" s="1"/>
  <c r="AH48" i="9"/>
  <c r="AE36" i="6" s="1"/>
  <c r="O48" i="9"/>
  <c r="L36" i="6" s="1"/>
  <c r="Q48" i="9"/>
  <c r="N36" i="6" s="1"/>
  <c r="T48" i="9"/>
  <c r="Q36" i="6" s="1"/>
  <c r="W48" i="9"/>
  <c r="T36" i="6" s="1"/>
  <c r="AC48" i="9"/>
  <c r="Z36" i="6" s="1"/>
  <c r="AF48" i="9"/>
  <c r="AC36" i="6" s="1"/>
  <c r="F48" i="9"/>
  <c r="C36" i="6" s="1"/>
  <c r="K48" i="9"/>
  <c r="H36" i="6" s="1"/>
  <c r="R48" i="9"/>
  <c r="O36" i="6" s="1"/>
  <c r="AA48" i="9"/>
  <c r="X36" i="6" s="1"/>
  <c r="AD48" i="9"/>
  <c r="AA36" i="6" s="1"/>
  <c r="AG48" i="9"/>
  <c r="AD36" i="6" s="1"/>
  <c r="N48" i="9"/>
  <c r="K36" i="6" s="1"/>
  <c r="U48" i="9"/>
  <c r="R36" i="6" s="1"/>
  <c r="X48" i="9"/>
  <c r="U36" i="6" s="1"/>
  <c r="I48" i="9"/>
  <c r="F36" i="6" s="1"/>
  <c r="M48" i="9"/>
  <c r="J36" i="6" s="1"/>
  <c r="P48" i="9"/>
  <c r="M36" i="6" s="1"/>
  <c r="AB48" i="9"/>
  <c r="Y36" i="6" s="1"/>
  <c r="AG43" i="9"/>
  <c r="AD31" i="6" s="1"/>
  <c r="AE43" i="9"/>
  <c r="AB31" i="6" s="1"/>
  <c r="S43" i="9"/>
  <c r="P31" i="6" s="1"/>
  <c r="Q43" i="9"/>
  <c r="N31" i="6" s="1"/>
  <c r="K43" i="9"/>
  <c r="H31" i="6" s="1"/>
  <c r="I43" i="9"/>
  <c r="F31" i="6" s="1"/>
  <c r="W43" i="9"/>
  <c r="T31" i="6" s="1"/>
  <c r="U43" i="9"/>
  <c r="R31" i="6" s="1"/>
  <c r="AA43" i="9"/>
  <c r="X31" i="6" s="1"/>
  <c r="Y43" i="9"/>
  <c r="V31" i="6" s="1"/>
  <c r="M43" i="9"/>
  <c r="J31" i="6" s="1"/>
  <c r="AC43" i="9"/>
  <c r="Z31" i="6" s="1"/>
  <c r="G43" i="9"/>
  <c r="D31" i="6" s="1"/>
  <c r="O43" i="9"/>
  <c r="L31" i="6" s="1"/>
  <c r="L43" i="9"/>
  <c r="I31" i="6" s="1"/>
  <c r="V43" i="9"/>
  <c r="S31" i="6" s="1"/>
  <c r="AD43" i="9"/>
  <c r="AA31" i="6" s="1"/>
  <c r="AF43" i="9"/>
  <c r="AC31" i="6" s="1"/>
  <c r="F43" i="9"/>
  <c r="C31" i="6" s="1"/>
  <c r="P43" i="9"/>
  <c r="M31" i="6" s="1"/>
  <c r="T43" i="9"/>
  <c r="Q31" i="6" s="1"/>
  <c r="Z43" i="9"/>
  <c r="W31" i="6" s="1"/>
  <c r="N43" i="9"/>
  <c r="K31" i="6" s="1"/>
  <c r="H43" i="9"/>
  <c r="E31" i="6" s="1"/>
  <c r="AB43" i="9"/>
  <c r="Y31" i="6" s="1"/>
  <c r="AH43" i="9"/>
  <c r="AE31" i="6" s="1"/>
  <c r="J43" i="9"/>
  <c r="G31" i="6" s="1"/>
  <c r="X43" i="9"/>
  <c r="U31" i="6" s="1"/>
  <c r="R43" i="9"/>
  <c r="O31" i="6" s="1"/>
  <c r="Y30" i="6"/>
  <c r="I30" i="6"/>
  <c r="W30" i="6"/>
  <c r="G30" i="6"/>
  <c r="AB30" i="6"/>
  <c r="T30" i="6"/>
  <c r="L30" i="6"/>
  <c r="D30" i="6"/>
  <c r="E59" i="9"/>
  <c r="L59" i="9" l="1"/>
  <c r="AG59" i="9"/>
  <c r="AD47" i="6" s="1"/>
  <c r="K59" i="9"/>
  <c r="H47" i="6" s="1"/>
  <c r="I59" i="9"/>
  <c r="F47" i="6" s="1"/>
  <c r="M59" i="9"/>
  <c r="J47" i="6" s="1"/>
  <c r="V59" i="9"/>
  <c r="S47" i="6" s="1"/>
  <c r="F59" i="9"/>
  <c r="C47" i="6" s="1"/>
  <c r="P59" i="9"/>
  <c r="M47" i="6" s="1"/>
  <c r="Q59" i="9"/>
  <c r="N47" i="6" s="1"/>
  <c r="T59" i="9"/>
  <c r="Q47" i="6" s="1"/>
  <c r="W59" i="9"/>
  <c r="T47" i="6" s="1"/>
  <c r="Z59" i="9"/>
  <c r="W47" i="6" s="1"/>
  <c r="AA59" i="9"/>
  <c r="X47" i="6" s="1"/>
  <c r="G59" i="9"/>
  <c r="J59" i="9"/>
  <c r="U59" i="9"/>
  <c r="R47" i="6" s="1"/>
  <c r="X59" i="9"/>
  <c r="U47" i="6" s="1"/>
  <c r="AC59" i="9"/>
  <c r="AE59" i="9"/>
  <c r="AB47" i="6" s="1"/>
  <c r="O59" i="9"/>
  <c r="L47" i="6" s="1"/>
  <c r="R59" i="9"/>
  <c r="O47" i="6" s="1"/>
  <c r="N59" i="9"/>
  <c r="K47" i="6" s="1"/>
  <c r="AD59" i="9"/>
  <c r="AA47" i="6" s="1"/>
  <c r="AH59" i="9"/>
  <c r="AE47" i="6" s="1"/>
  <c r="H59" i="9"/>
  <c r="E47" i="6" s="1"/>
  <c r="S59" i="9"/>
  <c r="P47" i="6" s="1"/>
  <c r="Y59" i="9"/>
  <c r="V47" i="6" s="1"/>
  <c r="AB59" i="9"/>
  <c r="Y47" i="6" s="1"/>
  <c r="AF59" i="9"/>
  <c r="AC47" i="6" s="1"/>
  <c r="U67" i="9"/>
  <c r="E66" i="9"/>
  <c r="AB67" i="9" l="1"/>
  <c r="P67" i="9"/>
  <c r="P68" i="9" s="1"/>
  <c r="AG72" i="9" s="1"/>
  <c r="K67" i="9"/>
  <c r="Q67" i="9"/>
  <c r="Q68" i="9" s="1"/>
  <c r="AH72" i="9" s="1"/>
  <c r="AA67" i="9"/>
  <c r="AA68" i="9" s="1"/>
  <c r="K72" i="9" s="1"/>
  <c r="K68" i="9"/>
  <c r="AB72" i="9" s="1"/>
  <c r="U68" i="9"/>
  <c r="F72" i="9" s="1"/>
  <c r="AG67" i="9"/>
  <c r="AG68" i="9" s="1"/>
  <c r="O72" i="9" s="1"/>
  <c r="O67" i="9"/>
  <c r="O68" i="9" s="1"/>
  <c r="X72" i="9" s="1"/>
  <c r="X67" i="9"/>
  <c r="X68" i="9" s="1"/>
  <c r="V72" i="9" s="1"/>
  <c r="V67" i="9"/>
  <c r="V68" i="9" s="1"/>
  <c r="J72" i="9" s="1"/>
  <c r="Z67" i="9"/>
  <c r="I67" i="9"/>
  <c r="I68" i="9" s="1"/>
  <c r="Z72" i="9" s="1"/>
  <c r="Z47" i="6"/>
  <c r="AC67" i="9"/>
  <c r="AC68" i="9" s="1"/>
  <c r="U72" i="9" s="1"/>
  <c r="D47" i="6"/>
  <c r="G67" i="9"/>
  <c r="G68" i="9" s="1"/>
  <c r="H72" i="9" s="1"/>
  <c r="N67" i="9"/>
  <c r="N68" i="9" s="1"/>
  <c r="AA72" i="9" s="1"/>
  <c r="S67" i="9"/>
  <c r="S68" i="9" s="1"/>
  <c r="T72" i="9" s="1"/>
  <c r="AB68" i="9"/>
  <c r="R72" i="9" s="1"/>
  <c r="I47" i="6"/>
  <c r="L67" i="9"/>
  <c r="L68" i="9" s="1"/>
  <c r="AF72" i="9" s="1"/>
  <c r="Y67" i="9"/>
  <c r="Y68" i="9" s="1"/>
  <c r="W72" i="9" s="1"/>
  <c r="T67" i="9"/>
  <c r="T68" i="9" s="1"/>
  <c r="I72" i="9" s="1"/>
  <c r="H67" i="9"/>
  <c r="H68" i="9" s="1"/>
  <c r="G72" i="9" s="1"/>
  <c r="AD67" i="9"/>
  <c r="AD68" i="9" s="1"/>
  <c r="AC72" i="9" s="1"/>
  <c r="AE67" i="9"/>
  <c r="AE68" i="9" s="1"/>
  <c r="L72" i="9" s="1"/>
  <c r="AH67" i="9"/>
  <c r="AH68" i="9" s="1"/>
  <c r="Y72" i="9" s="1"/>
  <c r="M67" i="9"/>
  <c r="M68" i="9" s="1"/>
  <c r="P72" i="9" s="1"/>
  <c r="R67" i="9"/>
  <c r="R68" i="9" s="1"/>
  <c r="M72" i="9" s="1"/>
  <c r="W67" i="9"/>
  <c r="W68" i="9" s="1"/>
  <c r="S72" i="9" s="1"/>
  <c r="R54" i="6"/>
  <c r="L54" i="6"/>
  <c r="G47" i="6"/>
  <c r="J67" i="9"/>
  <c r="J68" i="9" s="1"/>
  <c r="AD72" i="9" s="1"/>
  <c r="F67" i="9"/>
  <c r="F68" i="9" s="1"/>
  <c r="AE72" i="9" s="1"/>
  <c r="Z68" i="9"/>
  <c r="Q72" i="9" s="1"/>
  <c r="AF67" i="9"/>
  <c r="AF68" i="9" s="1"/>
  <c r="N72" i="9" s="1"/>
  <c r="N54" i="6" l="1"/>
  <c r="M54" i="6"/>
  <c r="H54" i="6"/>
  <c r="U54" i="6"/>
  <c r="S54" i="6"/>
  <c r="AD54" i="6"/>
  <c r="G54" i="6"/>
  <c r="X54" i="6"/>
  <c r="O54" i="6"/>
  <c r="AA54" i="6"/>
  <c r="V54" i="6"/>
  <c r="P54" i="6"/>
  <c r="Z54" i="6"/>
  <c r="W54" i="6"/>
  <c r="J54" i="6"/>
  <c r="E54" i="6"/>
  <c r="I54" i="6"/>
  <c r="K54" i="6"/>
  <c r="C54" i="6"/>
  <c r="AE54" i="6"/>
  <c r="F54" i="6"/>
  <c r="D54" i="6"/>
  <c r="AC54" i="6"/>
  <c r="T54" i="6"/>
  <c r="AB54" i="6"/>
  <c r="Q54" i="6"/>
  <c r="Y54" i="6"/>
</calcChain>
</file>

<file path=xl/sharedStrings.xml><?xml version="1.0" encoding="utf-8"?>
<sst xmlns="http://schemas.openxmlformats.org/spreadsheetml/2006/main" count="4059" uniqueCount="156">
  <si>
    <t>NORMALIZED SCORES</t>
  </si>
  <si>
    <t>Max</t>
  </si>
  <si>
    <t>Goal</t>
  </si>
  <si>
    <t>Ranking Criteria</t>
  </si>
  <si>
    <t>scale 1-4</t>
  </si>
  <si>
    <t>No/Yes (1-2)</t>
  </si>
  <si>
    <t>scale 1-3</t>
  </si>
  <si>
    <t>Rank</t>
  </si>
  <si>
    <t>Instructions</t>
  </si>
  <si>
    <t>Sum of weights for all criteria</t>
  </si>
  <si>
    <t>Sum of weighted scores for each survey</t>
  </si>
  <si>
    <r>
      <t xml:space="preserve">Final Score for each survey </t>
    </r>
    <r>
      <rPr>
        <sz val="10"/>
        <rFont val="Arial"/>
        <family val="2"/>
      </rPr>
      <t>(sum of weighted scores/sum of weights)</t>
    </r>
  </si>
  <si>
    <t>Final Score</t>
  </si>
  <si>
    <t>Figure 1. Final scores for surveys.</t>
  </si>
  <si>
    <t>Rating</t>
  </si>
  <si>
    <t>Summary</t>
  </si>
  <si>
    <t>Weights</t>
  </si>
  <si>
    <t>PRIMR Survey Priortization Tool - Background Calculations</t>
  </si>
  <si>
    <t xml:space="preserve">Step 4 - Calculation of normalized, weighted scores for each survey </t>
  </si>
  <si>
    <t>Table 2. Surveys prioritized by final score.</t>
  </si>
  <si>
    <t>Survey Name</t>
  </si>
  <si>
    <t>Protocol</t>
  </si>
  <si>
    <t>PRIMR Survey Prioritization Tool - Step 2 - Evaluating Surveys</t>
  </si>
  <si>
    <t>PRIMR Survey Prioritization Tool - Prioritization Output</t>
  </si>
  <si>
    <t>Table 1. Normalized, weighted scores for each criteria and survey.</t>
  </si>
  <si>
    <t>NORMALIZED AND WEIGHTED SCORES</t>
  </si>
  <si>
    <t>Step 3 - Calculation of normalized scores for each survey. The formulas here reference the scores given on tab 2_evaluate_surveys</t>
  </si>
  <si>
    <t>Refuge Priorities and Management Needs</t>
  </si>
  <si>
    <t>Partner Priorities and Management Needs</t>
  </si>
  <si>
    <t>Ecological Application</t>
  </si>
  <si>
    <t>Immediacy of Need</t>
  </si>
  <si>
    <t>Scope and Scale</t>
  </si>
  <si>
    <t>Cost</t>
  </si>
  <si>
    <t>Criteria Category</t>
  </si>
  <si>
    <t>Record</t>
  </si>
  <si>
    <t>Final Score:</t>
  </si>
  <si>
    <t>Mean or Consensus Criterion Scores for Each Survey</t>
  </si>
  <si>
    <t>Choices</t>
  </si>
  <si>
    <t>Criteria</t>
  </si>
  <si>
    <t>Criterion Category</t>
  </si>
  <si>
    <t>Scoring</t>
  </si>
  <si>
    <t>FINAL CRITERIA WEIGHTING MATRIX</t>
  </si>
  <si>
    <t>Participant No. or Initials</t>
  </si>
  <si>
    <t>Mean    Rank</t>
  </si>
  <si>
    <t>Mean    Rating</t>
  </si>
  <si>
    <t>No Ties</t>
  </si>
  <si>
    <t>Allowed</t>
  </si>
  <si>
    <t>&gt; value</t>
  </si>
  <si>
    <t>= less</t>
  </si>
  <si>
    <t>Consensus</t>
  </si>
  <si>
    <t>Ties</t>
  </si>
  <si>
    <t>OK</t>
  </si>
  <si>
    <t>Surveys</t>
  </si>
  <si>
    <t>Score Rank</t>
  </si>
  <si>
    <t>SURVEY EVALUATION BY OBSERVER</t>
  </si>
  <si>
    <t>Mean</t>
  </si>
  <si>
    <t>&gt; value = less</t>
  </si>
  <si>
    <t>consensus</t>
  </si>
  <si>
    <t xml:space="preserve"> </t>
  </si>
  <si>
    <r>
      <t xml:space="preserve">Fill in yellow columns with the evaluation for each survey. Each survey will be evaluated based on the description of what each score represents for each criterion (see the document </t>
    </r>
    <r>
      <rPr>
        <i/>
        <sz val="10"/>
        <color theme="3"/>
        <rFont val="Arial"/>
        <family val="2"/>
      </rPr>
      <t>SMART Tool for Ranking Survey Priorities</t>
    </r>
    <r>
      <rPr>
        <sz val="10"/>
        <color theme="3"/>
        <rFont val="Arial"/>
        <family val="2"/>
      </rPr>
      <t>)</t>
    </r>
  </si>
  <si>
    <t xml:space="preserve">The highest score represents the "best possible" response for each criteria.  You may choose to enter group-consensus scores directly for each survey or have them calculated and auto-entered by filling out scores </t>
  </si>
  <si>
    <t>for each participant in the sub-tables below for each survey.  If you enter the group consensus scores directly into the evaluation matrix it will replace the formula that grabs the mean value calculated from the individual subtables.</t>
  </si>
  <si>
    <t>CRITERIA RANKS CONSENSUS HELPER</t>
  </si>
  <si>
    <t>CRITERIA RATING CONSENSUS HELPER</t>
  </si>
  <si>
    <t>= even weight for 24 criteria</t>
  </si>
  <si>
    <t>Comparison to Even Weighting</t>
  </si>
  <si>
    <t>= even weight non-0 criteria</t>
  </si>
  <si>
    <t>All 24 Criteria</t>
  </si>
  <si>
    <t xml:space="preserve"> Used Criteria</t>
  </si>
  <si>
    <t>1. Refuge Priorities and Management Needs</t>
  </si>
  <si>
    <t>2. Partner Priorities and Management Needs</t>
  </si>
  <si>
    <t>3. Ecological Application</t>
  </si>
  <si>
    <t xml:space="preserve">4. Additional Legal Mandates </t>
  </si>
  <si>
    <t>5. Immediacy of Need</t>
  </si>
  <si>
    <t>6. Scope and Scale</t>
  </si>
  <si>
    <t>7. Protocol</t>
  </si>
  <si>
    <t>8. Cost</t>
  </si>
  <si>
    <t>1A. Refuge Purpose</t>
  </si>
  <si>
    <t>1B. CCP or Other Management Plan Objectives</t>
  </si>
  <si>
    <t xml:space="preserve">1C. NWRS Objectives </t>
  </si>
  <si>
    <t>1D. Management Utility (Decision Support) for the Refuge</t>
  </si>
  <si>
    <t>2A. FWS Program Need</t>
  </si>
  <si>
    <t>2B. FWS Partner Need</t>
  </si>
  <si>
    <t>3A. FWS Surrogate Species</t>
  </si>
  <si>
    <t>3B. Refuge Processes</t>
  </si>
  <si>
    <t>3C. Survey Breadth</t>
  </si>
  <si>
    <t>4A. Listed Species or Vegetation Communities</t>
  </si>
  <si>
    <t>4B. Other Legal Mandates</t>
  </si>
  <si>
    <t>5A. Controversy</t>
  </si>
  <si>
    <t>5B. Threat</t>
  </si>
  <si>
    <t>6A. Baseline Data</t>
  </si>
  <si>
    <t>6B. Survey Scope</t>
  </si>
  <si>
    <t>6C. Spatial Scale</t>
  </si>
  <si>
    <t>6D. Integration with Other Survey</t>
  </si>
  <si>
    <t>6E. Attribute Quality and Scope</t>
  </si>
  <si>
    <t>7A. Sampling Design Stage</t>
  </si>
  <si>
    <t>7B. Field Methods Stage</t>
  </si>
  <si>
    <t>7C. Data Management, Analysis, and Reporting</t>
  </si>
  <si>
    <t>8A. Monetary</t>
  </si>
  <si>
    <t>8C. Security/Source of Funding</t>
  </si>
  <si>
    <t>8B. Personnel</t>
  </si>
  <si>
    <t xml:space="preserve">Additional Legal Mandates </t>
  </si>
  <si>
    <t>EVALUATION MATRIX FOR ALL SURVEYS</t>
  </si>
  <si>
    <t xml:space="preserve">This spreadsheet will help the staff to assign weights to each criterion. These weights are the relative importance the staff place on these criteria for evaluating inventory and monitoring activities (surveys). </t>
  </si>
  <si>
    <t>These must be evalutated prior to prioritizing the surveys that occur on the refuge. The ranks and ratings the staff assign will allow a weight to be calculated for each criterion.</t>
  </si>
  <si>
    <t>You can start by ranking each criterion 1 through 24 (fill in the yellow cells), with 1 being the most important to use to evaluate a survey.  This is an optional step, as these ranks are not  used to calculate weights, which are calculated from the rating values in the red cells.  Rather, the ranks are used to help you determine a rating.  Consider each criteria and put them in rank order of preferences.  Tie ranks are not acceptable.  You may enter a consensus rank directly into Column E or record individual ranks for each participant beginning in Cell P23.  Individual ranks will be averaged and autotransferred to a group rank in Column E.</t>
  </si>
  <si>
    <t xml:space="preserve">You must have a rating of each criterion, so fill in the red cells.  Like with the Ranks, you can enter a group consensus value directly in Column F or record individual ratings beginning in Cell P54. Give a rating of 100 to the best criterion (rank 1 if you assigned ranks) and assign relative preference rating to the other criteria.  If you assigned ranks, this is accomplished by consider with the criteria with the next higher rank and giving it a similar or lower valued rating.  If you didn't assign a rank, simply assign a rating value of 1 to 100 based on relative preference or utility of each criterion, 100 being a criterion of maximum preference.  Use the whole range of 1-100 for ratings.  Assign a 0 if the staff do not want to consider a criterion.  Duplicate ratings are acceptable (i.e., if the staff thought they may have a tie rank, they could give it the same rating). </t>
  </si>
  <si>
    <t>Survey 39</t>
  </si>
  <si>
    <t>Max SD</t>
  </si>
  <si>
    <t>Scale</t>
  </si>
  <si>
    <t>1-4</t>
  </si>
  <si>
    <t>1-3</t>
  </si>
  <si>
    <t>1-2</t>
  </si>
  <si>
    <t>% Max SD</t>
  </si>
  <si>
    <t>% Max SD of Rank</t>
  </si>
  <si>
    <t>% Max SD of Rating</t>
  </si>
  <si>
    <t>Weights will be autocalculated in the green column from the ratings in the red column.  Evaluate the weight assigned to each criterion and re-rate if needed to adjust weights. Do not change the weights directly.  The "Comparison to even weight" column will automatically calculate the difference between the weight assigned to each criterion under two conditions.  The first conditions would be an even weighting when all criteria (i.e., 1/24) are used. The second condition is for when fewer than 24 criteria are used and the even weight is then based on the number of criteria assigned a non-zero rating. A negative value in this column means the criterion is weighted less than it would be if all criteria were weighted evenly and a positive value represents the opposite case. Zero rating values will produce 0 weights.  The even weighting for each criteria when some are not used (ie have a 0 Rating) is auto calculated in G48 as 1/(number of non 0-valued weights).</t>
  </si>
  <si>
    <t>No. Rated Criteria:</t>
  </si>
  <si>
    <t>No. non-0 Criteria:</t>
  </si>
  <si>
    <t>This is the main table for recording group (final) ranks, ratings and weights for criteria used to evaluate all surveys.  Consensus values from small groups (&lt;4) can be entered directly into this table.</t>
  </si>
  <si>
    <t>Values from individual participants can be entered into the subtables for Ranks and Ratings starting in column Q.  A final Rank and Rating for each criteria for all participants (a mean value rounded to the nearest</t>
  </si>
  <si>
    <t>interger will be automatically transferred to this weighting matrix.</t>
  </si>
  <si>
    <t>group</t>
  </si>
  <si>
    <t>value</t>
  </si>
  <si>
    <t>This is the main table for recording consensus scores of individual criterion for each survey.  Scores decided by small groups (&lt;4) can be entered directly into this table.  Scores for individual participants can be entered into subtables for each survey (see below).  Group socres are then calculated as an average score amont the participants, rounded to the nearest interger and then auto transferred to a cell in this evaluation matrix.</t>
  </si>
  <si>
    <t>PRIMR Survey Prioritization Tool - Step 1 - Weighting the Prioritization Criteria  -- Survey Prioritization SMART Tool User's Guide (April 8 2014): Appendix 3</t>
  </si>
  <si>
    <t>Thistle Study</t>
  </si>
  <si>
    <t>NAAMP</t>
  </si>
  <si>
    <t>FSM</t>
  </si>
  <si>
    <t>Water Levels</t>
  </si>
  <si>
    <t>BBS</t>
  </si>
  <si>
    <t>Dove Banding</t>
  </si>
  <si>
    <t>CBC</t>
  </si>
  <si>
    <t>GMT</t>
  </si>
  <si>
    <t>NPAM</t>
  </si>
  <si>
    <t>Wild Rice</t>
  </si>
  <si>
    <t>IWMM</t>
  </si>
  <si>
    <t>Baseline Wildlife</t>
  </si>
  <si>
    <t>Prairie Butterflies</t>
  </si>
  <si>
    <t>Glacial Lake Overspray</t>
  </si>
  <si>
    <t>Relocating Prairie Chickens</t>
  </si>
  <si>
    <t>Remnant Prairie Inventory</t>
  </si>
  <si>
    <t>Darnen Water Quality</t>
  </si>
  <si>
    <t>Woodcock Survey</t>
  </si>
  <si>
    <t>Nest Stuctures</t>
  </si>
  <si>
    <t>Wetland Condition Assessment</t>
  </si>
  <si>
    <t>Wetland Resources Long-Term</t>
  </si>
  <si>
    <t>Sediment</t>
  </si>
  <si>
    <t>Grazing Rapid Assessment</t>
  </si>
  <si>
    <t>Prairie Reconstruction</t>
  </si>
  <si>
    <t>Wetland Veg Monitoring</t>
  </si>
  <si>
    <t>Contaminants and Wetland Inverts</t>
  </si>
  <si>
    <t>Grassland Bird Inventory</t>
  </si>
  <si>
    <t>Invasive Species</t>
  </si>
  <si>
    <t>Colonial Waterbirds</t>
  </si>
  <si>
    <t>Weight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</si>
</sst>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
    <numFmt numFmtId="165" formatCode="0.000"/>
    <numFmt numFmtId="166" formatCode="0.0000"/>
    <numFmt numFmtId="167" formatCode="#,##0.0000"/>
    <numFmt numFmtId="168" formatCode="#,##0.0"/>
    <numFmt numFmtId="169" formatCode="0.0"/>
    <numFmt numFmtId="170" formatCode="0.00000"/>
    <numFmt numFmtId="171" formatCode="0.0%"/>
  </numFmts>
  <fonts count="11" x14ac:knownFonts="1">
    <font>
      <sz val="10"/>
      <name val="Arial"/>
    </font>
    <font>
      <b/>
      <sz val="10"/>
      <name val="Arial"/>
      <family val="2"/>
    </font>
    <font>
      <sz val="10"/>
      <name val="Arial"/>
      <family val="2"/>
    </font>
    <font>
      <b/>
      <sz val="10"/>
      <color indexed="10"/>
      <name val="Arial"/>
      <family val="2"/>
    </font>
    <font>
      <sz val="10"/>
      <color theme="3"/>
      <name val="Arial"/>
      <family val="2"/>
    </font>
    <font>
      <sz val="10"/>
      <color theme="0" tint="-0.499984740745262"/>
      <name val="Arial"/>
      <family val="2"/>
    </font>
    <font>
      <b/>
      <sz val="10"/>
      <color theme="3"/>
      <name val="Arial"/>
      <family val="2"/>
    </font>
    <font>
      <b/>
      <sz val="10"/>
      <color rgb="FFFF0000"/>
      <name val="Arial"/>
      <family val="2"/>
    </font>
    <font>
      <i/>
      <sz val="10"/>
      <name val="Arial"/>
      <family val="2"/>
    </font>
    <font>
      <i/>
      <sz val="10"/>
      <color theme="3"/>
      <name val="Arial"/>
      <family val="2"/>
    </font>
    <font>
      <sz val="10"/>
      <color theme="1"/>
      <name val="Arial"/>
      <family val="2"/>
    </font>
  </fonts>
  <fills count="12">
    <fill>
      <patternFill patternType="none"/>
    </fill>
    <fill>
      <patternFill patternType="gray125"/>
    </fill>
    <fill>
      <patternFill patternType="solid">
        <fgColor indexed="44"/>
        <bgColor indexed="64"/>
      </patternFill>
    </fill>
    <fill>
      <patternFill patternType="solid">
        <fgColor theme="9"/>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s>
  <borders count="56">
    <border>
      <left/>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2" fillId="0" borderId="0"/>
  </cellStyleXfs>
  <cellXfs count="441">
    <xf numFmtId="0" fontId="0" fillId="0" borderId="0" xfId="0"/>
    <xf numFmtId="0" fontId="0" fillId="0" borderId="0" xfId="0" applyFill="1" applyBorder="1"/>
    <xf numFmtId="0" fontId="0" fillId="0" borderId="0" xfId="0" applyAlignment="1">
      <alignment horizontal="center"/>
    </xf>
    <xf numFmtId="0" fontId="0" fillId="0" borderId="0" xfId="0" applyAlignment="1">
      <alignment vertical="center"/>
    </xf>
    <xf numFmtId="0" fontId="1" fillId="0" borderId="0" xfId="0" applyFont="1" applyFill="1" applyBorder="1" applyAlignment="1">
      <alignment vertical="center"/>
    </xf>
    <xf numFmtId="0" fontId="0" fillId="0" borderId="0" xfId="0" applyAlignment="1">
      <alignment horizontal="center" vertical="center"/>
    </xf>
    <xf numFmtId="0" fontId="2" fillId="0" borderId="0" xfId="0" applyFont="1" applyFill="1" applyBorder="1" applyAlignment="1">
      <alignment horizontal="center" vertical="center"/>
    </xf>
    <xf numFmtId="0" fontId="0" fillId="0" borderId="0" xfId="0" applyFill="1"/>
    <xf numFmtId="0" fontId="0" fillId="0" borderId="0" xfId="0" applyFill="1" applyAlignment="1">
      <alignment horizontal="center"/>
    </xf>
    <xf numFmtId="0" fontId="0" fillId="3" borderId="0" xfId="0" applyFill="1"/>
    <xf numFmtId="0" fontId="1" fillId="3" borderId="0" xfId="0" applyFont="1" applyFill="1" applyBorder="1" applyAlignment="1">
      <alignment vertical="center"/>
    </xf>
    <xf numFmtId="0" fontId="2" fillId="3" borderId="0" xfId="0" applyFont="1" applyFill="1" applyBorder="1" applyAlignment="1">
      <alignment horizontal="center" vertical="center"/>
    </xf>
    <xf numFmtId="0" fontId="1" fillId="3" borderId="0" xfId="0" applyFont="1" applyFill="1" applyBorder="1" applyAlignment="1"/>
    <xf numFmtId="0" fontId="0" fillId="3" borderId="0" xfId="0" applyFill="1" applyAlignment="1">
      <alignment horizontal="center"/>
    </xf>
    <xf numFmtId="0" fontId="2" fillId="0" borderId="0" xfId="0" applyFont="1" applyFill="1" applyAlignment="1">
      <alignment horizontal="left" vertical="center"/>
    </xf>
    <xf numFmtId="0" fontId="1" fillId="0" borderId="0" xfId="0" applyFont="1" applyFill="1" applyBorder="1" applyAlignment="1"/>
    <xf numFmtId="0" fontId="0" fillId="0" borderId="0" xfId="0" applyFill="1" applyBorder="1" applyAlignment="1">
      <alignment horizontal="center" vertical="center"/>
    </xf>
    <xf numFmtId="0" fontId="0" fillId="4" borderId="0" xfId="0" applyFill="1" applyBorder="1"/>
    <xf numFmtId="0" fontId="0" fillId="4" borderId="0" xfId="0" applyFill="1"/>
    <xf numFmtId="165" fontId="1" fillId="0" borderId="8" xfId="0" applyNumberFormat="1" applyFont="1" applyFill="1" applyBorder="1" applyAlignment="1">
      <alignment horizontal="center" vertical="center"/>
    </xf>
    <xf numFmtId="0" fontId="2" fillId="3" borderId="0" xfId="0" applyFont="1" applyFill="1"/>
    <xf numFmtId="0" fontId="2" fillId="3" borderId="0" xfId="0" applyFont="1" applyFill="1" applyBorder="1" applyAlignment="1"/>
    <xf numFmtId="0" fontId="2" fillId="3" borderId="0" xfId="0" applyFont="1" applyFill="1" applyAlignment="1">
      <alignment horizontal="center"/>
    </xf>
    <xf numFmtId="0" fontId="2" fillId="4" borderId="0" xfId="0" applyFont="1" applyFill="1"/>
    <xf numFmtId="0" fontId="1" fillId="0" borderId="8" xfId="0" applyFont="1" applyFill="1" applyBorder="1" applyAlignment="1">
      <alignment vertical="center"/>
    </xf>
    <xf numFmtId="0" fontId="0" fillId="0" borderId="0" xfId="0" applyBorder="1"/>
    <xf numFmtId="0" fontId="0" fillId="0" borderId="0" xfId="0"/>
    <xf numFmtId="0" fontId="0" fillId="3" borderId="0" xfId="0" applyFill="1"/>
    <xf numFmtId="0" fontId="4" fillId="0" borderId="0" xfId="0" applyFont="1" applyBorder="1"/>
    <xf numFmtId="164" fontId="2" fillId="0" borderId="0" xfId="1" applyNumberFormat="1" applyFill="1" applyBorder="1" applyAlignment="1">
      <alignment horizontal="center" vertical="center"/>
    </xf>
    <xf numFmtId="0" fontId="2" fillId="0" borderId="0" xfId="1"/>
    <xf numFmtId="0" fontId="2" fillId="0" borderId="3" xfId="1" applyBorder="1" applyAlignment="1">
      <alignment horizontal="center" vertical="center"/>
    </xf>
    <xf numFmtId="0" fontId="2" fillId="0" borderId="3" xfId="1" applyFont="1" applyFill="1" applyBorder="1" applyAlignment="1">
      <alignment horizontal="center" vertical="center"/>
    </xf>
    <xf numFmtId="0" fontId="2" fillId="0" borderId="19" xfId="1" applyBorder="1" applyAlignment="1">
      <alignment horizontal="center" vertical="center"/>
    </xf>
    <xf numFmtId="165" fontId="2" fillId="5" borderId="3" xfId="1" applyNumberFormat="1" applyFill="1" applyBorder="1" applyAlignment="1">
      <alignment horizontal="center" vertical="center"/>
    </xf>
    <xf numFmtId="0" fontId="2" fillId="0" borderId="3" xfId="1" applyFont="1" applyBorder="1" applyAlignment="1">
      <alignment vertical="center"/>
    </xf>
    <xf numFmtId="0" fontId="2" fillId="0" borderId="3" xfId="1" applyFont="1" applyFill="1" applyBorder="1" applyAlignment="1">
      <alignment horizontal="right" vertical="center"/>
    </xf>
    <xf numFmtId="0" fontId="2" fillId="0" borderId="22" xfId="1" applyBorder="1"/>
    <xf numFmtId="0" fontId="1" fillId="0" borderId="16" xfId="1" applyFont="1" applyBorder="1" applyAlignment="1">
      <alignment vertical="center"/>
    </xf>
    <xf numFmtId="0" fontId="2" fillId="0" borderId="16" xfId="1" applyBorder="1" applyAlignment="1">
      <alignment horizontal="center" vertical="center"/>
    </xf>
    <xf numFmtId="0" fontId="1" fillId="0" borderId="16" xfId="1" applyFont="1" applyFill="1" applyBorder="1" applyAlignment="1">
      <alignment horizontal="right" vertical="center"/>
    </xf>
    <xf numFmtId="0" fontId="2" fillId="0" borderId="23" xfId="1" applyFont="1" applyBorder="1"/>
    <xf numFmtId="0" fontId="2" fillId="0" borderId="21" xfId="1" applyBorder="1"/>
    <xf numFmtId="0" fontId="2" fillId="0" borderId="19" xfId="1" applyFont="1" applyBorder="1" applyAlignment="1">
      <alignment vertical="center"/>
    </xf>
    <xf numFmtId="0" fontId="1" fillId="0" borderId="19" xfId="1" applyFont="1" applyFill="1" applyBorder="1" applyAlignment="1">
      <alignment horizontal="right" vertical="center"/>
    </xf>
    <xf numFmtId="165" fontId="2" fillId="0" borderId="19" xfId="1" applyNumberFormat="1" applyFont="1" applyBorder="1" applyAlignment="1">
      <alignment horizontal="center" vertical="center"/>
    </xf>
    <xf numFmtId="0" fontId="2" fillId="0" borderId="18" xfId="1" applyBorder="1" applyAlignment="1">
      <alignment horizontal="center" vertical="center"/>
    </xf>
    <xf numFmtId="0" fontId="2" fillId="4" borderId="0" xfId="1" applyFont="1" applyFill="1" applyBorder="1"/>
    <xf numFmtId="0" fontId="2" fillId="0" borderId="0" xfId="1" applyFont="1" applyFill="1" applyBorder="1" applyAlignment="1">
      <alignment horizontal="center" vertical="center"/>
    </xf>
    <xf numFmtId="0" fontId="2" fillId="0" borderId="0" xfId="1" applyFont="1" applyFill="1" applyBorder="1"/>
    <xf numFmtId="0" fontId="2" fillId="0" borderId="0" xfId="1" applyFont="1" applyFill="1" applyBorder="1" applyAlignment="1">
      <alignment vertical="center"/>
    </xf>
    <xf numFmtId="0" fontId="2" fillId="0" borderId="3" xfId="1" applyFont="1" applyFill="1" applyBorder="1" applyAlignment="1">
      <alignment horizontal="center" vertical="center"/>
    </xf>
    <xf numFmtId="0" fontId="2" fillId="0" borderId="0" xfId="0" applyFont="1"/>
    <xf numFmtId="0" fontId="2" fillId="0" borderId="0" xfId="1"/>
    <xf numFmtId="0" fontId="2" fillId="7" borderId="3" xfId="1" applyFont="1" applyFill="1" applyBorder="1"/>
    <xf numFmtId="0" fontId="2" fillId="0" borderId="0" xfId="1" applyBorder="1"/>
    <xf numFmtId="0" fontId="2" fillId="0" borderId="14" xfId="1" applyFont="1" applyFill="1" applyBorder="1"/>
    <xf numFmtId="0" fontId="2" fillId="0" borderId="0" xfId="1" applyFont="1" applyFill="1" applyBorder="1"/>
    <xf numFmtId="0" fontId="2" fillId="0" borderId="3" xfId="1" applyFont="1" applyFill="1" applyBorder="1" applyAlignment="1">
      <alignment horizontal="center" vertical="center"/>
    </xf>
    <xf numFmtId="0" fontId="2" fillId="0" borderId="16" xfId="1" applyFont="1" applyFill="1" applyBorder="1" applyAlignment="1">
      <alignment horizontal="center" vertical="center"/>
    </xf>
    <xf numFmtId="165" fontId="2" fillId="5" borderId="3" xfId="1" applyNumberFormat="1" applyFill="1" applyBorder="1" applyAlignment="1">
      <alignment horizontal="center" vertical="center"/>
    </xf>
    <xf numFmtId="0" fontId="2" fillId="4" borderId="0" xfId="1" applyFont="1" applyFill="1" applyBorder="1"/>
    <xf numFmtId="0" fontId="1" fillId="8" borderId="0" xfId="1" applyFont="1" applyFill="1"/>
    <xf numFmtId="0" fontId="2" fillId="8" borderId="3" xfId="1" applyFont="1" applyFill="1" applyBorder="1"/>
    <xf numFmtId="0" fontId="2" fillId="8" borderId="9" xfId="1" applyFont="1" applyFill="1" applyBorder="1"/>
    <xf numFmtId="0" fontId="1" fillId="7" borderId="0" xfId="1" applyFont="1" applyFill="1"/>
    <xf numFmtId="0" fontId="2" fillId="8" borderId="4" xfId="1" applyFont="1" applyFill="1" applyBorder="1"/>
    <xf numFmtId="0" fontId="2" fillId="7" borderId="4" xfId="1" applyFont="1" applyFill="1" applyBorder="1"/>
    <xf numFmtId="0" fontId="1" fillId="8" borderId="4" xfId="1" applyFont="1" applyFill="1" applyBorder="1"/>
    <xf numFmtId="0" fontId="1" fillId="8" borderId="5" xfId="1" applyFont="1" applyFill="1" applyBorder="1"/>
    <xf numFmtId="0" fontId="1" fillId="7" borderId="4" xfId="1" applyFont="1" applyFill="1" applyBorder="1"/>
    <xf numFmtId="0" fontId="2" fillId="7" borderId="20" xfId="1" applyFont="1" applyFill="1" applyBorder="1"/>
    <xf numFmtId="0" fontId="2" fillId="0" borderId="24" xfId="1" applyFont="1" applyFill="1" applyBorder="1"/>
    <xf numFmtId="0" fontId="2" fillId="0" borderId="29" xfId="1" applyFont="1" applyFill="1" applyBorder="1" applyAlignment="1">
      <alignment horizontal="center" vertical="center"/>
    </xf>
    <xf numFmtId="0" fontId="1" fillId="0" borderId="0" xfId="0" applyFont="1" applyFill="1"/>
    <xf numFmtId="0" fontId="1" fillId="3" borderId="0" xfId="0" applyFont="1" applyFill="1"/>
    <xf numFmtId="0" fontId="2" fillId="0" borderId="10" xfId="1" applyBorder="1"/>
    <xf numFmtId="0" fontId="2" fillId="0" borderId="35" xfId="1" applyFont="1" applyBorder="1"/>
    <xf numFmtId="0" fontId="1" fillId="0" borderId="0" xfId="0" applyFont="1"/>
    <xf numFmtId="0" fontId="1" fillId="0" borderId="0" xfId="0" applyFont="1" applyAlignment="1">
      <alignment horizontal="right"/>
    </xf>
    <xf numFmtId="0" fontId="1" fillId="0" borderId="8" xfId="0" applyFont="1" applyBorder="1" applyAlignment="1">
      <alignment horizontal="right"/>
    </xf>
    <xf numFmtId="0" fontId="1" fillId="0" borderId="0" xfId="1" applyFont="1"/>
    <xf numFmtId="0" fontId="1" fillId="0" borderId="6" xfId="0" applyFont="1" applyBorder="1" applyAlignment="1">
      <alignment horizontal="right"/>
    </xf>
    <xf numFmtId="0" fontId="0" fillId="0" borderId="8" xfId="0" applyFill="1" applyBorder="1" applyAlignment="1"/>
    <xf numFmtId="0" fontId="4" fillId="0" borderId="0" xfId="0" applyFont="1" applyFill="1" applyBorder="1" applyAlignment="1">
      <alignment vertical="center"/>
    </xf>
    <xf numFmtId="0" fontId="2" fillId="0" borderId="0" xfId="0" applyFont="1" applyAlignment="1">
      <alignment horizontal="center" vertical="center"/>
    </xf>
    <xf numFmtId="0" fontId="3" fillId="0" borderId="0" xfId="1" applyFont="1" applyBorder="1" applyAlignment="1">
      <alignment vertical="center"/>
    </xf>
    <xf numFmtId="0" fontId="1" fillId="8" borderId="0" xfId="1" applyFont="1" applyFill="1" applyBorder="1"/>
    <xf numFmtId="0" fontId="1" fillId="7" borderId="0" xfId="1" applyFont="1" applyFill="1" applyBorder="1"/>
    <xf numFmtId="0" fontId="2" fillId="8" borderId="30" xfId="1" applyFont="1" applyFill="1" applyBorder="1" applyAlignment="1">
      <alignment horizontal="center" vertical="center"/>
    </xf>
    <xf numFmtId="0" fontId="2" fillId="8" borderId="3" xfId="1" applyFont="1" applyFill="1" applyBorder="1" applyAlignment="1">
      <alignment horizontal="center" vertical="center"/>
    </xf>
    <xf numFmtId="0" fontId="2" fillId="8" borderId="3" xfId="1" applyFont="1" applyFill="1" applyBorder="1" applyAlignment="1">
      <alignment horizontal="center"/>
    </xf>
    <xf numFmtId="0" fontId="0" fillId="9" borderId="21" xfId="0" applyFill="1" applyBorder="1"/>
    <xf numFmtId="0" fontId="1" fillId="9" borderId="23" xfId="0" applyFont="1" applyFill="1" applyBorder="1" applyAlignment="1">
      <alignment horizontal="right"/>
    </xf>
    <xf numFmtId="0" fontId="1" fillId="9" borderId="31" xfId="0" applyFont="1" applyFill="1" applyBorder="1" applyAlignment="1">
      <alignment horizontal="center"/>
    </xf>
    <xf numFmtId="0" fontId="1" fillId="9" borderId="35" xfId="1" applyFont="1" applyFill="1" applyBorder="1" applyAlignment="1">
      <alignment horizontal="center" vertical="center"/>
    </xf>
    <xf numFmtId="0" fontId="1" fillId="9" borderId="31" xfId="1" applyFont="1" applyFill="1" applyBorder="1" applyAlignment="1">
      <alignment horizontal="center" vertical="center"/>
    </xf>
    <xf numFmtId="0" fontId="2" fillId="4" borderId="31" xfId="1" applyFont="1" applyFill="1" applyBorder="1" applyAlignment="1">
      <alignment horizontal="center" vertical="center"/>
    </xf>
    <xf numFmtId="0" fontId="1" fillId="6" borderId="31" xfId="1" applyFont="1" applyFill="1" applyBorder="1" applyAlignment="1">
      <alignment horizontal="center" vertical="center"/>
    </xf>
    <xf numFmtId="0" fontId="1" fillId="9" borderId="29" xfId="1" applyFont="1" applyFill="1" applyBorder="1" applyAlignment="1">
      <alignment horizontal="center"/>
    </xf>
    <xf numFmtId="0" fontId="1" fillId="5" borderId="41" xfId="1" applyFont="1" applyFill="1" applyBorder="1" applyAlignment="1">
      <alignment horizontal="center"/>
    </xf>
    <xf numFmtId="0" fontId="0" fillId="9" borderId="6" xfId="0" applyFill="1" applyBorder="1"/>
    <xf numFmtId="0" fontId="3" fillId="9" borderId="2" xfId="1" applyFont="1" applyFill="1" applyBorder="1" applyAlignment="1">
      <alignment vertical="center"/>
    </xf>
    <xf numFmtId="0" fontId="3" fillId="0" borderId="0" xfId="0" applyFont="1" applyBorder="1" applyAlignment="1">
      <alignment vertical="center"/>
    </xf>
    <xf numFmtId="0" fontId="0" fillId="0" borderId="0" xfId="0" applyFill="1" applyBorder="1" applyAlignment="1">
      <alignment vertical="center"/>
    </xf>
    <xf numFmtId="164" fontId="2" fillId="7" borderId="3" xfId="1" applyNumberFormat="1" applyFill="1" applyBorder="1" applyAlignment="1">
      <alignment horizontal="center" vertical="center"/>
    </xf>
    <xf numFmtId="164" fontId="2" fillId="7" borderId="28" xfId="1" applyNumberFormat="1" applyFill="1" applyBorder="1" applyAlignment="1">
      <alignment horizontal="center" vertical="center"/>
    </xf>
    <xf numFmtId="164" fontId="2" fillId="8" borderId="3" xfId="1" applyNumberFormat="1" applyFill="1" applyBorder="1" applyAlignment="1">
      <alignment horizontal="center" vertical="center"/>
    </xf>
    <xf numFmtId="164" fontId="2" fillId="8" borderId="28" xfId="1" applyNumberFormat="1" applyFill="1" applyBorder="1" applyAlignment="1">
      <alignment horizontal="center" vertical="center"/>
    </xf>
    <xf numFmtId="0" fontId="2" fillId="0" borderId="26" xfId="1" applyFont="1" applyFill="1" applyBorder="1"/>
    <xf numFmtId="164" fontId="2" fillId="8" borderId="30" xfId="1" applyNumberFormat="1" applyFill="1" applyBorder="1" applyAlignment="1">
      <alignment horizontal="center" vertical="center"/>
    </xf>
    <xf numFmtId="164" fontId="2" fillId="8" borderId="42" xfId="1" applyNumberFormat="1" applyFill="1" applyBorder="1" applyAlignment="1">
      <alignment horizontal="center" vertical="center"/>
    </xf>
    <xf numFmtId="164" fontId="2" fillId="8" borderId="32" xfId="1" applyNumberFormat="1" applyFill="1" applyBorder="1" applyAlignment="1">
      <alignment horizontal="center" vertical="center"/>
    </xf>
    <xf numFmtId="164" fontId="2" fillId="8" borderId="15" xfId="1" applyNumberFormat="1" applyFill="1" applyBorder="1" applyAlignment="1">
      <alignment horizontal="center" vertical="center"/>
    </xf>
    <xf numFmtId="0" fontId="2" fillId="0" borderId="44" xfId="1" applyFont="1" applyFill="1" applyBorder="1"/>
    <xf numFmtId="0" fontId="1" fillId="9" borderId="23" xfId="0" applyFont="1" applyFill="1" applyBorder="1" applyAlignment="1">
      <alignment horizontal="center"/>
    </xf>
    <xf numFmtId="0" fontId="0" fillId="9" borderId="13" xfId="0" applyFill="1" applyBorder="1"/>
    <xf numFmtId="0" fontId="1" fillId="9" borderId="41" xfId="1" applyFont="1" applyFill="1" applyBorder="1" applyAlignment="1">
      <alignment horizontal="center" vertical="center"/>
    </xf>
    <xf numFmtId="0" fontId="2" fillId="9" borderId="13" xfId="1" applyFill="1" applyBorder="1" applyAlignment="1">
      <alignment horizontal="center" vertical="center"/>
    </xf>
    <xf numFmtId="0" fontId="1" fillId="9" borderId="41" xfId="1" applyFont="1" applyFill="1" applyBorder="1" applyAlignment="1">
      <alignment horizontal="center"/>
    </xf>
    <xf numFmtId="164" fontId="2" fillId="7" borderId="15" xfId="1" applyNumberFormat="1" applyFill="1" applyBorder="1" applyAlignment="1">
      <alignment horizontal="center" vertical="center"/>
    </xf>
    <xf numFmtId="164" fontId="2" fillId="7" borderId="16" xfId="1" applyNumberFormat="1" applyFill="1" applyBorder="1" applyAlignment="1">
      <alignment horizontal="center" vertical="center"/>
    </xf>
    <xf numFmtId="164" fontId="2" fillId="7" borderId="27" xfId="1" applyNumberFormat="1" applyFill="1" applyBorder="1" applyAlignment="1">
      <alignment horizontal="center" vertical="center"/>
    </xf>
    <xf numFmtId="164" fontId="2" fillId="7" borderId="33" xfId="1" applyNumberFormat="1" applyFill="1" applyBorder="1" applyAlignment="1">
      <alignment horizontal="center" vertical="center"/>
    </xf>
    <xf numFmtId="0" fontId="4" fillId="0" borderId="0" xfId="0" applyFont="1" applyFill="1" applyBorder="1"/>
    <xf numFmtId="49" fontId="4" fillId="0" borderId="0" xfId="0" applyNumberFormat="1" applyFont="1" applyFill="1" applyBorder="1" applyAlignment="1"/>
    <xf numFmtId="0" fontId="1" fillId="6" borderId="17" xfId="1" applyFont="1" applyFill="1" applyBorder="1" applyAlignment="1">
      <alignment horizontal="center" vertical="center"/>
    </xf>
    <xf numFmtId="0" fontId="2" fillId="7" borderId="3" xfId="1" applyFont="1" applyFill="1" applyBorder="1" applyAlignment="1">
      <alignment horizontal="center" vertical="center"/>
    </xf>
    <xf numFmtId="0" fontId="2" fillId="7" borderId="3" xfId="1" applyFont="1" applyFill="1" applyBorder="1" applyAlignment="1">
      <alignment horizontal="center"/>
    </xf>
    <xf numFmtId="0" fontId="2" fillId="7" borderId="30" xfId="1" applyFont="1" applyFill="1" applyBorder="1" applyAlignment="1">
      <alignment horizontal="center" vertical="center"/>
    </xf>
    <xf numFmtId="0" fontId="2" fillId="7" borderId="31" xfId="1" applyFont="1" applyFill="1" applyBorder="1" applyAlignment="1">
      <alignment horizontal="center" vertical="center"/>
    </xf>
    <xf numFmtId="0" fontId="2" fillId="9" borderId="2" xfId="1" applyFill="1" applyBorder="1" applyAlignment="1"/>
    <xf numFmtId="0" fontId="6" fillId="0" borderId="0" xfId="0" applyFont="1" applyFill="1" applyBorder="1"/>
    <xf numFmtId="0" fontId="8" fillId="8" borderId="3" xfId="1" applyFont="1" applyFill="1" applyBorder="1" applyAlignment="1">
      <alignment vertical="center"/>
    </xf>
    <xf numFmtId="0" fontId="8" fillId="7" borderId="3" xfId="1" applyFont="1" applyFill="1" applyBorder="1" applyAlignment="1">
      <alignment vertical="center"/>
    </xf>
    <xf numFmtId="0" fontId="8" fillId="7" borderId="16" xfId="1" applyFont="1" applyFill="1" applyBorder="1" applyAlignment="1">
      <alignment vertical="center"/>
    </xf>
    <xf numFmtId="0" fontId="2" fillId="8" borderId="19" xfId="1" applyFont="1" applyFill="1" applyBorder="1" applyAlignment="1">
      <alignment horizontal="center" vertical="center"/>
    </xf>
    <xf numFmtId="0" fontId="2" fillId="8" borderId="16" xfId="1" applyFont="1" applyFill="1" applyBorder="1" applyAlignment="1">
      <alignment horizontal="center" vertical="center"/>
    </xf>
    <xf numFmtId="0" fontId="2" fillId="7" borderId="19" xfId="1" applyFont="1" applyFill="1" applyBorder="1" applyAlignment="1">
      <alignment horizontal="center" vertical="center"/>
    </xf>
    <xf numFmtId="0" fontId="2" fillId="7" borderId="16" xfId="1" applyFont="1" applyFill="1" applyBorder="1" applyAlignment="1">
      <alignment horizontal="center" vertical="center"/>
    </xf>
    <xf numFmtId="0" fontId="2" fillId="7" borderId="16" xfId="1" applyFont="1" applyFill="1" applyBorder="1" applyAlignment="1">
      <alignment horizontal="center"/>
    </xf>
    <xf numFmtId="0" fontId="2" fillId="8" borderId="19" xfId="1" applyFont="1" applyFill="1" applyBorder="1" applyAlignment="1">
      <alignment horizontal="center"/>
    </xf>
    <xf numFmtId="0" fontId="2" fillId="7" borderId="19" xfId="1" applyFont="1" applyFill="1" applyBorder="1" applyAlignment="1">
      <alignment horizontal="center"/>
    </xf>
    <xf numFmtId="0" fontId="1" fillId="9" borderId="13" xfId="1" applyFont="1" applyFill="1" applyBorder="1" applyAlignment="1">
      <alignment horizontal="center"/>
    </xf>
    <xf numFmtId="0" fontId="0" fillId="0" borderId="43" xfId="0" applyBorder="1" applyAlignment="1">
      <alignment horizontal="center"/>
    </xf>
    <xf numFmtId="0" fontId="0" fillId="0" borderId="34" xfId="0" applyFill="1" applyBorder="1" applyAlignment="1">
      <alignment horizontal="center"/>
    </xf>
    <xf numFmtId="0" fontId="0" fillId="0" borderId="31" xfId="0" applyFill="1" applyBorder="1" applyAlignment="1">
      <alignment horizontal="center"/>
    </xf>
    <xf numFmtId="0" fontId="0" fillId="0" borderId="31" xfId="0" applyBorder="1" applyAlignment="1">
      <alignment horizontal="center"/>
    </xf>
    <xf numFmtId="0" fontId="0" fillId="0" borderId="3" xfId="0" applyFill="1" applyBorder="1"/>
    <xf numFmtId="0" fontId="0" fillId="0" borderId="3" xfId="0" applyBorder="1"/>
    <xf numFmtId="0" fontId="2" fillId="0" borderId="3" xfId="0" applyFont="1" applyFill="1" applyBorder="1" applyAlignment="1">
      <alignment horizontal="center"/>
    </xf>
    <xf numFmtId="165" fontId="5" fillId="0" borderId="3" xfId="0" applyNumberFormat="1" applyFont="1" applyFill="1" applyBorder="1" applyAlignment="1">
      <alignment horizontal="center"/>
    </xf>
    <xf numFmtId="0" fontId="5" fillId="0" borderId="3" xfId="0" applyFont="1" applyFill="1" applyBorder="1"/>
    <xf numFmtId="0" fontId="0" fillId="0" borderId="30" xfId="0" applyFill="1" applyBorder="1"/>
    <xf numFmtId="0" fontId="0" fillId="0" borderId="30" xfId="0" applyBorder="1"/>
    <xf numFmtId="0" fontId="7" fillId="0" borderId="0" xfId="0" applyFont="1" applyFill="1"/>
    <xf numFmtId="0" fontId="0" fillId="0" borderId="32" xfId="0" applyBorder="1"/>
    <xf numFmtId="0" fontId="0" fillId="0" borderId="15" xfId="0" applyBorder="1"/>
    <xf numFmtId="0" fontId="0" fillId="0" borderId="16" xfId="0" applyFill="1" applyBorder="1"/>
    <xf numFmtId="0" fontId="0" fillId="0" borderId="16" xfId="0" applyBorder="1"/>
    <xf numFmtId="0" fontId="0" fillId="0" borderId="33" xfId="0" applyBorder="1"/>
    <xf numFmtId="0" fontId="1" fillId="4" borderId="17" xfId="1" applyFont="1" applyFill="1" applyBorder="1" applyAlignment="1">
      <alignment horizontal="center" vertical="center"/>
    </xf>
    <xf numFmtId="0" fontId="2" fillId="0" borderId="0" xfId="0" applyFont="1" applyFill="1" applyAlignment="1">
      <alignment horizontal="center"/>
    </xf>
    <xf numFmtId="0" fontId="2" fillId="0" borderId="0" xfId="0" applyFont="1" applyAlignment="1">
      <alignment horizontal="center"/>
    </xf>
    <xf numFmtId="0" fontId="2" fillId="0" borderId="0" xfId="0" applyFont="1" applyFill="1" applyAlignment="1">
      <alignment horizontal="center" vertical="center"/>
    </xf>
    <xf numFmtId="0" fontId="2" fillId="0" borderId="0" xfId="0" quotePrefix="1" applyFont="1" applyAlignment="1">
      <alignment horizontal="center" vertical="center"/>
    </xf>
    <xf numFmtId="0" fontId="1" fillId="9" borderId="36" xfId="0" applyFont="1" applyFill="1" applyBorder="1" applyAlignment="1">
      <alignment horizontal="center" vertical="center"/>
    </xf>
    <xf numFmtId="0" fontId="1" fillId="9" borderId="17" xfId="1" applyFont="1" applyFill="1" applyBorder="1" applyAlignment="1">
      <alignment horizontal="center" vertical="center"/>
    </xf>
    <xf numFmtId="0" fontId="1" fillId="9" borderId="46" xfId="0" applyFont="1" applyFill="1" applyBorder="1" applyAlignment="1">
      <alignment horizontal="center" vertical="center"/>
    </xf>
    <xf numFmtId="0" fontId="0" fillId="0" borderId="37" xfId="0" applyFill="1" applyBorder="1"/>
    <xf numFmtId="3" fontId="2" fillId="4" borderId="30" xfId="1" applyNumberFormat="1" applyFont="1" applyFill="1" applyBorder="1" applyAlignment="1">
      <alignment horizontal="center"/>
    </xf>
    <xf numFmtId="168" fontId="2" fillId="4" borderId="30" xfId="0" applyNumberFormat="1" applyFont="1" applyFill="1" applyBorder="1" applyAlignment="1">
      <alignment horizontal="center" vertical="center"/>
    </xf>
    <xf numFmtId="168" fontId="2" fillId="6" borderId="30" xfId="0" applyNumberFormat="1" applyFont="1" applyFill="1" applyBorder="1" applyAlignment="1">
      <alignment horizontal="center" vertical="center"/>
    </xf>
    <xf numFmtId="3" fontId="2" fillId="6" borderId="30" xfId="1" applyNumberFormat="1" applyFont="1" applyFill="1" applyBorder="1" applyAlignment="1">
      <alignment horizontal="center"/>
    </xf>
    <xf numFmtId="0" fontId="2" fillId="0" borderId="14" xfId="1" applyFont="1" applyFill="1" applyBorder="1" applyAlignment="1">
      <alignment horizontal="center" vertical="center"/>
    </xf>
    <xf numFmtId="0" fontId="2" fillId="0" borderId="24" xfId="1" applyFont="1" applyFill="1" applyBorder="1" applyAlignment="1">
      <alignment horizontal="center" vertical="center"/>
    </xf>
    <xf numFmtId="0" fontId="1" fillId="9" borderId="31" xfId="1" applyFont="1" applyFill="1" applyBorder="1" applyAlignment="1">
      <alignment horizontal="center" vertical="center"/>
    </xf>
    <xf numFmtId="0" fontId="0" fillId="0" borderId="0" xfId="0" applyFill="1" applyBorder="1" applyAlignment="1"/>
    <xf numFmtId="0" fontId="8" fillId="8" borderId="0" xfId="1" applyFont="1" applyFill="1" applyAlignment="1">
      <alignment vertical="center"/>
    </xf>
    <xf numFmtId="0" fontId="8" fillId="8" borderId="30" xfId="1" applyFont="1" applyFill="1" applyBorder="1" applyAlignment="1">
      <alignment vertical="center"/>
    </xf>
    <xf numFmtId="0" fontId="2" fillId="0" borderId="0" xfId="1" applyBorder="1" applyAlignment="1"/>
    <xf numFmtId="0" fontId="2" fillId="0" borderId="0" xfId="1" applyBorder="1" applyAlignment="1">
      <alignment horizontal="center" vertical="center"/>
    </xf>
    <xf numFmtId="0" fontId="2" fillId="4" borderId="0" xfId="1" applyFont="1" applyFill="1" applyBorder="1" applyAlignment="1">
      <alignment vertical="center"/>
    </xf>
    <xf numFmtId="0" fontId="2" fillId="4" borderId="0" xfId="1" applyFont="1" applyFill="1" applyBorder="1" applyAlignment="1">
      <alignment horizontal="center" vertical="center"/>
    </xf>
    <xf numFmtId="164" fontId="2" fillId="4" borderId="0" xfId="1" applyNumberFormat="1" applyFill="1" applyBorder="1" applyAlignment="1">
      <alignment horizontal="center" vertical="center"/>
    </xf>
    <xf numFmtId="0" fontId="2" fillId="0" borderId="0" xfId="1" applyFill="1" applyBorder="1"/>
    <xf numFmtId="0" fontId="2" fillId="0" borderId="0" xfId="1" applyFill="1"/>
    <xf numFmtId="165" fontId="1" fillId="0" borderId="8" xfId="0" applyNumberFormat="1" applyFont="1" applyBorder="1" applyAlignment="1">
      <alignment horizontal="center" vertical="center"/>
    </xf>
    <xf numFmtId="0" fontId="1" fillId="9" borderId="31" xfId="1" applyFont="1" applyFill="1" applyBorder="1" applyAlignment="1">
      <alignment horizontal="center" vertical="center"/>
    </xf>
    <xf numFmtId="0" fontId="2" fillId="0" borderId="44" xfId="1" applyFont="1" applyFill="1" applyBorder="1" applyAlignment="1">
      <alignment horizontal="center" vertical="center"/>
    </xf>
    <xf numFmtId="0" fontId="1" fillId="0" borderId="0" xfId="0" applyFont="1" applyAlignment="1">
      <alignment horizontal="center" vertical="center"/>
    </xf>
    <xf numFmtId="0" fontId="0" fillId="0" borderId="35" xfId="0" applyBorder="1" applyAlignment="1">
      <alignment horizontal="center"/>
    </xf>
    <xf numFmtId="0" fontId="0" fillId="0" borderId="5" xfId="0" applyBorder="1"/>
    <xf numFmtId="0" fontId="0" fillId="0" borderId="4" xfId="0" applyBorder="1"/>
    <xf numFmtId="0" fontId="0" fillId="0" borderId="20" xfId="0" applyBorder="1"/>
    <xf numFmtId="0" fontId="2" fillId="0" borderId="0" xfId="0" applyFont="1" applyBorder="1" applyAlignment="1">
      <alignment horizontal="center" vertical="center"/>
    </xf>
    <xf numFmtId="0" fontId="1" fillId="0" borderId="31" xfId="0" applyFont="1" applyBorder="1" applyAlignment="1">
      <alignment horizontal="center"/>
    </xf>
    <xf numFmtId="169" fontId="0" fillId="0" borderId="30" xfId="0" applyNumberFormat="1" applyBorder="1" applyAlignment="1">
      <alignment horizontal="center" vertical="center"/>
    </xf>
    <xf numFmtId="9" fontId="0" fillId="0" borderId="30" xfId="0" applyNumberFormat="1" applyBorder="1"/>
    <xf numFmtId="169" fontId="2" fillId="4" borderId="3" xfId="1" applyNumberFormat="1" applyFont="1" applyFill="1" applyBorder="1" applyAlignment="1">
      <alignment horizontal="center" vertical="center"/>
    </xf>
    <xf numFmtId="0" fontId="4" fillId="4" borderId="1" xfId="0" applyFont="1" applyFill="1" applyBorder="1" applyAlignment="1">
      <alignment vertical="center"/>
    </xf>
    <xf numFmtId="0" fontId="4" fillId="4" borderId="0" xfId="0" applyFont="1" applyFill="1" applyBorder="1" applyAlignment="1">
      <alignment vertical="center"/>
    </xf>
    <xf numFmtId="0" fontId="1" fillId="4" borderId="0" xfId="0" applyFont="1" applyFill="1" applyBorder="1" applyAlignment="1">
      <alignment vertical="center"/>
    </xf>
    <xf numFmtId="0" fontId="2" fillId="4" borderId="0" xfId="0"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lignment vertical="center"/>
    </xf>
    <xf numFmtId="0" fontId="1" fillId="4" borderId="0" xfId="0" applyFont="1" applyFill="1" applyBorder="1" applyAlignment="1"/>
    <xf numFmtId="0" fontId="1" fillId="0" borderId="0" xfId="0" applyFont="1" applyFill="1" applyBorder="1" applyAlignment="1">
      <alignment horizontal="center" vertical="center"/>
    </xf>
    <xf numFmtId="167" fontId="2" fillId="0" borderId="22" xfId="0" applyNumberFormat="1" applyFont="1" applyFill="1" applyBorder="1" applyAlignment="1">
      <alignment horizontal="center" vertical="center"/>
    </xf>
    <xf numFmtId="0" fontId="1" fillId="5" borderId="13" xfId="1" applyFont="1" applyFill="1" applyBorder="1" applyAlignment="1">
      <alignment horizontal="center"/>
    </xf>
    <xf numFmtId="0" fontId="2" fillId="0" borderId="38" xfId="0" applyFont="1" applyFill="1" applyBorder="1" applyAlignment="1">
      <alignment horizontal="center" vertical="center"/>
    </xf>
    <xf numFmtId="0" fontId="2" fillId="0" borderId="43" xfId="0" applyFont="1" applyBorder="1"/>
    <xf numFmtId="0" fontId="1" fillId="9" borderId="31" xfId="1" applyFont="1" applyFill="1" applyBorder="1" applyAlignment="1">
      <alignment horizontal="center" vertical="center"/>
    </xf>
    <xf numFmtId="0" fontId="1" fillId="0" borderId="0" xfId="0" applyFont="1" applyAlignment="1">
      <alignment horizontal="center" vertical="center"/>
    </xf>
    <xf numFmtId="0" fontId="1" fillId="9" borderId="31" xfId="1" applyFont="1" applyFill="1" applyBorder="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xf>
    <xf numFmtId="166" fontId="2" fillId="0" borderId="3" xfId="0" applyNumberFormat="1" applyFont="1" applyBorder="1"/>
    <xf numFmtId="0" fontId="2" fillId="0" borderId="3" xfId="0" quotePrefix="1" applyFont="1" applyFill="1" applyBorder="1" applyAlignment="1">
      <alignment horizontal="center" vertical="center" wrapText="1"/>
    </xf>
    <xf numFmtId="0" fontId="2" fillId="0" borderId="26" xfId="1" applyFont="1" applyFill="1" applyBorder="1" applyAlignment="1">
      <alignment horizontal="center" vertical="center"/>
    </xf>
    <xf numFmtId="0" fontId="8" fillId="7" borderId="30" xfId="1" applyFont="1" applyFill="1" applyBorder="1" applyAlignment="1">
      <alignment vertical="center"/>
    </xf>
    <xf numFmtId="0" fontId="8" fillId="8" borderId="16" xfId="1" applyFont="1" applyFill="1" applyBorder="1" applyAlignment="1">
      <alignment vertical="center"/>
    </xf>
    <xf numFmtId="0" fontId="2" fillId="0" borderId="25" xfId="1" applyFont="1" applyFill="1" applyBorder="1" applyAlignment="1">
      <alignment horizontal="center" vertical="center"/>
    </xf>
    <xf numFmtId="0" fontId="1" fillId="0" borderId="1" xfId="0" applyFont="1" applyBorder="1"/>
    <xf numFmtId="0" fontId="6" fillId="0" borderId="0" xfId="0" applyFont="1" applyBorder="1"/>
    <xf numFmtId="0" fontId="2" fillId="0" borderId="0" xfId="0" applyFont="1" applyBorder="1"/>
    <xf numFmtId="170" fontId="1" fillId="5" borderId="15" xfId="1" applyNumberFormat="1" applyFont="1" applyFill="1" applyBorder="1" applyAlignment="1">
      <alignment horizontal="center" vertical="center"/>
    </xf>
    <xf numFmtId="166" fontId="0" fillId="0" borderId="48" xfId="0" applyNumberFormat="1" applyBorder="1" applyAlignment="1">
      <alignment horizontal="center" vertical="center"/>
    </xf>
    <xf numFmtId="166" fontId="0" fillId="0" borderId="39" xfId="0" applyNumberFormat="1" applyBorder="1" applyAlignment="1">
      <alignment horizontal="center" vertical="center"/>
    </xf>
    <xf numFmtId="166" fontId="0" fillId="0" borderId="38" xfId="0" applyNumberFormat="1" applyBorder="1" applyAlignment="1">
      <alignment horizontal="center" vertical="center"/>
    </xf>
    <xf numFmtId="0" fontId="1" fillId="0" borderId="8" xfId="0" applyFont="1" applyBorder="1"/>
    <xf numFmtId="0" fontId="2" fillId="0" borderId="41" xfId="0" applyFont="1" applyFill="1" applyBorder="1" applyAlignment="1">
      <alignment horizontal="center" vertical="center"/>
    </xf>
    <xf numFmtId="0" fontId="0" fillId="0" borderId="0" xfId="0" applyBorder="1" applyAlignment="1">
      <alignment horizontal="center" vertical="center"/>
    </xf>
    <xf numFmtId="0" fontId="8" fillId="8" borderId="4" xfId="1" applyFont="1" applyFill="1" applyBorder="1" applyAlignment="1">
      <alignment vertical="center"/>
    </xf>
    <xf numFmtId="0" fontId="8" fillId="7" borderId="4" xfId="1" applyFont="1" applyFill="1" applyBorder="1" applyAlignment="1">
      <alignment vertical="center"/>
    </xf>
    <xf numFmtId="0" fontId="8" fillId="8" borderId="5" xfId="1" applyFont="1" applyFill="1" applyBorder="1" applyAlignment="1">
      <alignment vertical="center"/>
    </xf>
    <xf numFmtId="0" fontId="8" fillId="7" borderId="20" xfId="1" applyFont="1" applyFill="1" applyBorder="1" applyAlignment="1">
      <alignment vertical="center"/>
    </xf>
    <xf numFmtId="165" fontId="0" fillId="8" borderId="3" xfId="0" applyNumberFormat="1" applyFill="1" applyBorder="1" applyAlignment="1">
      <alignment horizontal="center" vertical="center"/>
    </xf>
    <xf numFmtId="0" fontId="0" fillId="8" borderId="3" xfId="0" applyFill="1" applyBorder="1"/>
    <xf numFmtId="165" fontId="0" fillId="7" borderId="3" xfId="0" applyNumberFormat="1" applyFill="1" applyBorder="1" applyAlignment="1">
      <alignment horizontal="center" vertical="center"/>
    </xf>
    <xf numFmtId="0" fontId="0" fillId="7" borderId="3" xfId="0" applyFill="1" applyBorder="1"/>
    <xf numFmtId="0" fontId="0" fillId="7" borderId="16" xfId="0" applyFill="1" applyBorder="1"/>
    <xf numFmtId="165" fontId="2" fillId="0" borderId="3" xfId="1" applyNumberFormat="1" applyFill="1" applyBorder="1" applyAlignment="1">
      <alignment horizontal="center" vertical="center"/>
    </xf>
    <xf numFmtId="165" fontId="0" fillId="0" borderId="3" xfId="0" applyNumberFormat="1" applyBorder="1" applyAlignment="1">
      <alignment horizontal="center" vertical="center"/>
    </xf>
    <xf numFmtId="165" fontId="1" fillId="0" borderId="16" xfId="1" applyNumberFormat="1" applyFont="1" applyFill="1" applyBorder="1" applyAlignment="1">
      <alignment horizontal="center" vertical="center"/>
    </xf>
    <xf numFmtId="165" fontId="1" fillId="0" borderId="16" xfId="0" applyNumberFormat="1" applyFont="1" applyBorder="1" applyAlignment="1">
      <alignment horizontal="center" vertical="center"/>
    </xf>
    <xf numFmtId="165" fontId="1" fillId="0" borderId="16" xfId="0" applyNumberFormat="1" applyFont="1" applyBorder="1"/>
    <xf numFmtId="0" fontId="0" fillId="7" borderId="30" xfId="0" applyFill="1" applyBorder="1"/>
    <xf numFmtId="0" fontId="0" fillId="7" borderId="32" xfId="0" applyFill="1" applyBorder="1"/>
    <xf numFmtId="0" fontId="0" fillId="7" borderId="15" xfId="0" applyFill="1" applyBorder="1"/>
    <xf numFmtId="0" fontId="2" fillId="7" borderId="3" xfId="0" applyFont="1" applyFill="1" applyBorder="1" applyAlignment="1">
      <alignment horizontal="center"/>
    </xf>
    <xf numFmtId="165" fontId="5" fillId="7" borderId="3" xfId="0" applyNumberFormat="1" applyFont="1" applyFill="1" applyBorder="1" applyAlignment="1">
      <alignment horizontal="center"/>
    </xf>
    <xf numFmtId="0" fontId="5" fillId="7" borderId="3" xfId="0" applyFont="1" applyFill="1" applyBorder="1"/>
    <xf numFmtId="0" fontId="0" fillId="7" borderId="33" xfId="0" applyFill="1" applyBorder="1"/>
    <xf numFmtId="0" fontId="0" fillId="8" borderId="30" xfId="0" applyFill="1" applyBorder="1"/>
    <xf numFmtId="0" fontId="0" fillId="8" borderId="32" xfId="0" applyFill="1" applyBorder="1"/>
    <xf numFmtId="0" fontId="0" fillId="8" borderId="15" xfId="0" applyFill="1" applyBorder="1"/>
    <xf numFmtId="165" fontId="5" fillId="8" borderId="3" xfId="0" applyNumberFormat="1" applyFont="1" applyFill="1" applyBorder="1" applyAlignment="1">
      <alignment horizontal="center"/>
    </xf>
    <xf numFmtId="0" fontId="5" fillId="8" borderId="3" xfId="0" applyFont="1" applyFill="1" applyBorder="1"/>
    <xf numFmtId="0" fontId="0" fillId="8" borderId="16" xfId="0" applyFill="1" applyBorder="1"/>
    <xf numFmtId="0" fontId="0" fillId="8" borderId="33" xfId="0" applyFill="1" applyBorder="1"/>
    <xf numFmtId="0" fontId="2" fillId="8" borderId="30" xfId="1" applyFont="1" applyFill="1" applyBorder="1" applyAlignment="1">
      <alignment horizontal="center"/>
    </xf>
    <xf numFmtId="0" fontId="2" fillId="7" borderId="30" xfId="1" applyFont="1" applyFill="1" applyBorder="1" applyAlignment="1">
      <alignment horizontal="center"/>
    </xf>
    <xf numFmtId="165" fontId="5" fillId="8" borderId="30" xfId="0" applyNumberFormat="1" applyFont="1" applyFill="1" applyBorder="1" applyAlignment="1">
      <alignment horizontal="center"/>
    </xf>
    <xf numFmtId="0" fontId="5" fillId="8" borderId="30" xfId="0" applyFont="1" applyFill="1" applyBorder="1"/>
    <xf numFmtId="165" fontId="5" fillId="7" borderId="16" xfId="0" applyNumberFormat="1" applyFont="1" applyFill="1" applyBorder="1" applyAlignment="1">
      <alignment horizontal="center"/>
    </xf>
    <xf numFmtId="0" fontId="5" fillId="7" borderId="16" xfId="0" applyFont="1" applyFill="1" applyBorder="1"/>
    <xf numFmtId="165" fontId="5" fillId="7" borderId="30" xfId="0" applyNumberFormat="1" applyFont="1" applyFill="1" applyBorder="1" applyAlignment="1">
      <alignment horizontal="center"/>
    </xf>
    <xf numFmtId="0" fontId="5" fillId="7" borderId="30" xfId="0" applyFont="1" applyFill="1" applyBorder="1"/>
    <xf numFmtId="165" fontId="5" fillId="8" borderId="16" xfId="0" applyNumberFormat="1" applyFont="1" applyFill="1" applyBorder="1" applyAlignment="1">
      <alignment horizontal="center"/>
    </xf>
    <xf numFmtId="0" fontId="5" fillId="8" borderId="16" xfId="0" applyFont="1" applyFill="1" applyBorder="1"/>
    <xf numFmtId="1" fontId="2" fillId="7" borderId="30" xfId="0" applyNumberFormat="1" applyFont="1" applyFill="1" applyBorder="1" applyAlignment="1">
      <alignment horizontal="right"/>
    </xf>
    <xf numFmtId="1" fontId="2" fillId="7" borderId="32" xfId="0" applyNumberFormat="1" applyFont="1" applyFill="1" applyBorder="1" applyAlignment="1">
      <alignment horizontal="right"/>
    </xf>
    <xf numFmtId="1" fontId="2" fillId="7" borderId="3" xfId="0" applyNumberFormat="1" applyFont="1" applyFill="1" applyBorder="1" applyAlignment="1">
      <alignment horizontal="right"/>
    </xf>
    <xf numFmtId="1" fontId="2" fillId="7" borderId="15" xfId="0" applyNumberFormat="1" applyFont="1" applyFill="1" applyBorder="1" applyAlignment="1">
      <alignment horizontal="right"/>
    </xf>
    <xf numFmtId="1" fontId="2" fillId="7" borderId="16" xfId="0" applyNumberFormat="1" applyFont="1" applyFill="1" applyBorder="1" applyAlignment="1">
      <alignment horizontal="right"/>
    </xf>
    <xf numFmtId="1" fontId="2" fillId="7" borderId="33" xfId="0" applyNumberFormat="1" applyFont="1" applyFill="1" applyBorder="1" applyAlignment="1">
      <alignment horizontal="right"/>
    </xf>
    <xf numFmtId="0" fontId="0" fillId="0" borderId="34" xfId="0" applyFill="1" applyBorder="1" applyAlignment="1">
      <alignment horizontal="center" vertical="center"/>
    </xf>
    <xf numFmtId="0" fontId="0" fillId="0" borderId="31" xfId="0" applyFill="1" applyBorder="1" applyAlignment="1">
      <alignment horizontal="center" vertical="center"/>
    </xf>
    <xf numFmtId="0" fontId="0" fillId="0" borderId="31" xfId="0" applyBorder="1" applyAlignment="1">
      <alignment horizontal="center" vertical="center"/>
    </xf>
    <xf numFmtId="0" fontId="0" fillId="0" borderId="43" xfId="0" applyBorder="1" applyAlignment="1">
      <alignment horizontal="center" vertical="center"/>
    </xf>
    <xf numFmtId="1" fontId="2" fillId="8" borderId="30" xfId="0" applyNumberFormat="1" applyFont="1" applyFill="1" applyBorder="1" applyAlignment="1">
      <alignment horizontal="right"/>
    </xf>
    <xf numFmtId="1" fontId="2" fillId="8" borderId="32" xfId="0" applyNumberFormat="1" applyFont="1" applyFill="1" applyBorder="1" applyAlignment="1">
      <alignment horizontal="right"/>
    </xf>
    <xf numFmtId="1" fontId="2" fillId="8" borderId="3" xfId="0" applyNumberFormat="1" applyFont="1" applyFill="1" applyBorder="1" applyAlignment="1">
      <alignment horizontal="right"/>
    </xf>
    <xf numFmtId="1" fontId="2" fillId="8" borderId="15" xfId="0" applyNumberFormat="1" applyFont="1" applyFill="1" applyBorder="1" applyAlignment="1">
      <alignment horizontal="right"/>
    </xf>
    <xf numFmtId="1" fontId="2" fillId="8" borderId="16" xfId="0" applyNumberFormat="1" applyFont="1" applyFill="1" applyBorder="1" applyAlignment="1">
      <alignment horizontal="right"/>
    </xf>
    <xf numFmtId="1" fontId="2" fillId="8" borderId="33" xfId="0" applyNumberFormat="1" applyFont="1" applyFill="1" applyBorder="1" applyAlignment="1">
      <alignment horizontal="right"/>
    </xf>
    <xf numFmtId="165" fontId="2" fillId="5" borderId="30" xfId="1" applyNumberFormat="1" applyFill="1" applyBorder="1" applyAlignment="1">
      <alignment horizontal="center" vertical="center"/>
    </xf>
    <xf numFmtId="170" fontId="2" fillId="7" borderId="3" xfId="1" applyNumberFormat="1" applyFill="1" applyBorder="1" applyAlignment="1">
      <alignment horizontal="center" vertical="center"/>
    </xf>
    <xf numFmtId="170" fontId="2" fillId="7" borderId="3" xfId="1" applyNumberFormat="1" applyFill="1" applyBorder="1" applyAlignment="1">
      <alignment horizontal="center"/>
    </xf>
    <xf numFmtId="170" fontId="0" fillId="7" borderId="3" xfId="0" applyNumberFormat="1" applyFill="1" applyBorder="1" applyAlignment="1">
      <alignment horizontal="center"/>
    </xf>
    <xf numFmtId="170" fontId="0" fillId="7" borderId="3" xfId="0" applyNumberFormat="1" applyFill="1" applyBorder="1"/>
    <xf numFmtId="170" fontId="0" fillId="7" borderId="4" xfId="0" applyNumberFormat="1" applyFill="1" applyBorder="1"/>
    <xf numFmtId="170" fontId="0" fillId="7" borderId="16" xfId="0" applyNumberFormat="1" applyFill="1" applyBorder="1" applyAlignment="1">
      <alignment horizontal="center"/>
    </xf>
    <xf numFmtId="170" fontId="0" fillId="7" borderId="16" xfId="0" applyNumberFormat="1" applyFill="1" applyBorder="1"/>
    <xf numFmtId="170" fontId="0" fillId="7" borderId="20" xfId="0" applyNumberFormat="1" applyFill="1" applyBorder="1"/>
    <xf numFmtId="170" fontId="2" fillId="8" borderId="3" xfId="1" applyNumberFormat="1" applyFill="1" applyBorder="1" applyAlignment="1">
      <alignment horizontal="center" vertical="center"/>
    </xf>
    <xf numFmtId="170" fontId="2" fillId="8" borderId="3" xfId="1" applyNumberFormat="1" applyFill="1" applyBorder="1" applyAlignment="1">
      <alignment horizontal="center"/>
    </xf>
    <xf numFmtId="170" fontId="0" fillId="8" borderId="3" xfId="0" applyNumberFormat="1" applyFill="1" applyBorder="1" applyAlignment="1">
      <alignment horizontal="center"/>
    </xf>
    <xf numFmtId="170" fontId="0" fillId="8" borderId="3" xfId="0" applyNumberFormat="1" applyFill="1" applyBorder="1"/>
    <xf numFmtId="170" fontId="0" fillId="8" borderId="4" xfId="0" applyNumberFormat="1" applyFill="1" applyBorder="1"/>
    <xf numFmtId="0" fontId="0" fillId="8" borderId="4" xfId="0" applyFill="1" applyBorder="1"/>
    <xf numFmtId="0" fontId="0" fillId="7" borderId="4" xfId="0" applyFill="1" applyBorder="1"/>
    <xf numFmtId="0" fontId="0" fillId="7" borderId="20" xfId="0" applyFill="1" applyBorder="1"/>
    <xf numFmtId="0" fontId="1" fillId="0" borderId="0" xfId="1" applyFont="1" applyFill="1" applyBorder="1" applyAlignment="1">
      <alignment vertical="center"/>
    </xf>
    <xf numFmtId="165" fontId="0" fillId="0" borderId="4" xfId="0" applyNumberFormat="1" applyBorder="1" applyAlignment="1">
      <alignment horizontal="center" vertical="center"/>
    </xf>
    <xf numFmtId="165" fontId="1" fillId="0" borderId="20" xfId="0" applyNumberFormat="1" applyFont="1" applyBorder="1"/>
    <xf numFmtId="0" fontId="0" fillId="0" borderId="30" xfId="0" applyBorder="1" applyAlignment="1">
      <alignment vertical="center"/>
    </xf>
    <xf numFmtId="0" fontId="0" fillId="0" borderId="30" xfId="0" applyBorder="1" applyAlignment="1">
      <alignment horizontal="center"/>
    </xf>
    <xf numFmtId="0" fontId="1" fillId="0" borderId="35"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1" fillId="9" borderId="31" xfId="1" applyFont="1" applyFill="1" applyBorder="1" applyAlignment="1">
      <alignment horizontal="center" vertical="center"/>
    </xf>
    <xf numFmtId="0" fontId="1" fillId="0" borderId="0" xfId="0" applyFont="1" applyAlignment="1">
      <alignment horizontal="center" vertical="center"/>
    </xf>
    <xf numFmtId="0" fontId="1" fillId="0" borderId="7" xfId="0" applyFont="1" applyFill="1" applyBorder="1" applyAlignment="1">
      <alignment horizontal="center"/>
    </xf>
    <xf numFmtId="2" fontId="1" fillId="0" borderId="0" xfId="0" applyNumberFormat="1" applyFont="1"/>
    <xf numFmtId="171" fontId="2" fillId="0" borderId="30" xfId="0" applyNumberFormat="1" applyFont="1" applyFill="1" applyBorder="1" applyAlignment="1">
      <alignment horizontal="center" vertical="center"/>
    </xf>
    <xf numFmtId="165" fontId="0" fillId="0" borderId="3" xfId="0" applyNumberFormat="1" applyFill="1" applyBorder="1" applyAlignment="1">
      <alignment horizontal="center" vertical="center"/>
    </xf>
    <xf numFmtId="165" fontId="1" fillId="0" borderId="0" xfId="0" applyNumberFormat="1" applyFont="1" applyFill="1" applyBorder="1" applyAlignment="1">
      <alignment horizontal="center" vertical="center"/>
    </xf>
    <xf numFmtId="0" fontId="1" fillId="0" borderId="12" xfId="1" applyFont="1" applyFill="1" applyBorder="1" applyAlignment="1"/>
    <xf numFmtId="0" fontId="1" fillId="0" borderId="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2" fillId="0" borderId="0" xfId="1" applyAlignment="1">
      <alignment wrapText="1"/>
    </xf>
    <xf numFmtId="0" fontId="2" fillId="0" borderId="0" xfId="1" applyBorder="1" applyAlignment="1">
      <alignment wrapText="1"/>
    </xf>
    <xf numFmtId="0" fontId="0" fillId="0" borderId="0" xfId="0" applyAlignment="1">
      <alignment wrapText="1"/>
    </xf>
    <xf numFmtId="0" fontId="2" fillId="0" borderId="31" xfId="0" applyFont="1" applyFill="1" applyBorder="1" applyAlignment="1">
      <alignment horizontal="center" vertical="center"/>
    </xf>
    <xf numFmtId="0" fontId="0" fillId="8" borderId="5" xfId="0" applyFill="1" applyBorder="1"/>
    <xf numFmtId="0" fontId="0" fillId="0" borderId="41" xfId="0" applyBorder="1" applyAlignment="1">
      <alignment horizontal="center" vertical="center"/>
    </xf>
    <xf numFmtId="0" fontId="0" fillId="0" borderId="35" xfId="0" applyBorder="1" applyAlignment="1">
      <alignment horizontal="center" vertical="center"/>
    </xf>
    <xf numFmtId="0" fontId="0" fillId="0" borderId="35" xfId="0" applyFill="1" applyBorder="1" applyAlignment="1">
      <alignment horizontal="center" vertical="center"/>
    </xf>
    <xf numFmtId="0" fontId="0" fillId="8" borderId="9" xfId="0" applyFill="1" applyBorder="1"/>
    <xf numFmtId="0" fontId="0" fillId="8" borderId="49" xfId="0" applyFill="1" applyBorder="1"/>
    <xf numFmtId="0" fontId="0" fillId="7" borderId="49" xfId="0" applyFill="1" applyBorder="1"/>
    <xf numFmtId="0" fontId="0" fillId="7" borderId="52" xfId="0" applyFill="1" applyBorder="1"/>
    <xf numFmtId="164" fontId="2" fillId="8" borderId="18" xfId="1" applyNumberFormat="1" applyFill="1" applyBorder="1" applyAlignment="1">
      <alignment horizontal="center" vertical="center"/>
    </xf>
    <xf numFmtId="0" fontId="0" fillId="8" borderId="18" xfId="0" applyFill="1" applyBorder="1"/>
    <xf numFmtId="0" fontId="0" fillId="8" borderId="7" xfId="0" applyFill="1" applyBorder="1"/>
    <xf numFmtId="0" fontId="0" fillId="8" borderId="8" xfId="0" applyFill="1" applyBorder="1"/>
    <xf numFmtId="0" fontId="0" fillId="7" borderId="8" xfId="0" applyFill="1" applyBorder="1"/>
    <xf numFmtId="0" fontId="0" fillId="7" borderId="53" xfId="0" applyFill="1" applyBorder="1"/>
    <xf numFmtId="0" fontId="1" fillId="0" borderId="0" xfId="0" applyFont="1" applyAlignment="1">
      <alignment vertical="center"/>
    </xf>
    <xf numFmtId="165" fontId="0" fillId="0" borderId="3" xfId="0" applyNumberFormat="1" applyBorder="1"/>
    <xf numFmtId="3" fontId="2" fillId="10" borderId="3" xfId="1" applyNumberFormat="1" applyFont="1" applyFill="1" applyBorder="1" applyAlignment="1">
      <alignment horizontal="center"/>
    </xf>
    <xf numFmtId="0" fontId="0" fillId="0" borderId="3" xfId="0" applyBorder="1" applyAlignment="1">
      <alignment horizontal="center"/>
    </xf>
    <xf numFmtId="166" fontId="2" fillId="0" borderId="3" xfId="0" applyNumberFormat="1" applyFont="1" applyBorder="1" applyAlignment="1">
      <alignment horizontal="center"/>
    </xf>
    <xf numFmtId="0" fontId="2" fillId="0" borderId="0" xfId="0" applyFont="1" applyFill="1" applyBorder="1"/>
    <xf numFmtId="0" fontId="2" fillId="0" borderId="0" xfId="0" applyFont="1" applyBorder="1" applyAlignment="1">
      <alignment vertical="center"/>
    </xf>
    <xf numFmtId="0" fontId="1" fillId="11" borderId="3" xfId="0" applyFont="1" applyFill="1" applyBorder="1" applyAlignment="1">
      <alignment horizontal="center" vertical="center"/>
    </xf>
    <xf numFmtId="169" fontId="2" fillId="11" borderId="3" xfId="0" applyNumberFormat="1" applyFont="1" applyFill="1" applyBorder="1" applyAlignment="1">
      <alignment horizontal="center" vertical="center"/>
    </xf>
    <xf numFmtId="169" fontId="0" fillId="11" borderId="3" xfId="0" applyNumberFormat="1" applyFill="1" applyBorder="1"/>
    <xf numFmtId="165" fontId="0" fillId="0" borderId="0" xfId="0" applyNumberFormat="1"/>
    <xf numFmtId="0" fontId="1" fillId="4" borderId="3" xfId="0" applyFont="1" applyFill="1" applyBorder="1" applyAlignment="1">
      <alignment horizontal="center" vertical="center" wrapText="1"/>
    </xf>
    <xf numFmtId="0" fontId="1" fillId="4" borderId="3" xfId="0" applyFont="1" applyFill="1" applyBorder="1" applyAlignment="1">
      <alignment horizontal="center" wrapText="1"/>
    </xf>
    <xf numFmtId="169" fontId="2" fillId="4" borderId="3" xfId="1" applyNumberFormat="1" applyFont="1" applyFill="1" applyBorder="1" applyAlignment="1">
      <alignment horizontal="center" vertical="top" wrapText="1"/>
    </xf>
    <xf numFmtId="169" fontId="2" fillId="4" borderId="3" xfId="0" applyNumberFormat="1" applyFont="1" applyFill="1" applyBorder="1" applyAlignment="1">
      <alignment horizontal="center" vertical="top" wrapText="1"/>
    </xf>
    <xf numFmtId="169" fontId="10" fillId="4" borderId="3" xfId="0" applyNumberFormat="1" applyFont="1" applyFill="1" applyBorder="1" applyAlignment="1">
      <alignment horizontal="center" vertical="top" wrapText="1"/>
    </xf>
    <xf numFmtId="169" fontId="10" fillId="4" borderId="3" xfId="0" applyNumberFormat="1" applyFont="1" applyFill="1" applyBorder="1" applyAlignment="1">
      <alignment horizontal="center" vertical="center" wrapText="1"/>
    </xf>
    <xf numFmtId="169" fontId="2" fillId="4" borderId="3" xfId="1" applyNumberFormat="1" applyFont="1" applyFill="1" applyBorder="1" applyAlignment="1">
      <alignment horizontal="center" vertical="top"/>
    </xf>
    <xf numFmtId="169" fontId="2" fillId="4" borderId="3" xfId="0" applyNumberFormat="1" applyFont="1" applyFill="1" applyBorder="1" applyAlignment="1">
      <alignment horizontal="center" vertical="top"/>
    </xf>
    <xf numFmtId="169" fontId="10" fillId="4" borderId="3" xfId="0" applyNumberFormat="1" applyFont="1" applyFill="1" applyBorder="1" applyAlignment="1">
      <alignment horizontal="center" vertical="top"/>
    </xf>
    <xf numFmtId="0" fontId="8" fillId="0" borderId="3" xfId="1" applyFont="1" applyFill="1" applyBorder="1" applyAlignment="1">
      <alignment vertical="center"/>
    </xf>
    <xf numFmtId="0" fontId="8" fillId="0" borderId="16" xfId="1" applyFont="1" applyFill="1" applyBorder="1" applyAlignment="1">
      <alignment vertical="center"/>
    </xf>
    <xf numFmtId="0" fontId="8" fillId="0" borderId="30" xfId="1" applyFont="1" applyFill="1" applyBorder="1" applyAlignment="1">
      <alignment vertical="center"/>
    </xf>
    <xf numFmtId="0" fontId="1" fillId="0" borderId="47" xfId="1" applyFont="1" applyFill="1" applyBorder="1" applyAlignment="1">
      <alignment horizontal="left" vertical="center"/>
    </xf>
    <xf numFmtId="0" fontId="8" fillId="0" borderId="55" xfId="1" applyFont="1" applyFill="1" applyBorder="1" applyAlignment="1">
      <alignment vertical="center"/>
    </xf>
    <xf numFmtId="0" fontId="1" fillId="0" borderId="50" xfId="0" applyFont="1" applyFill="1" applyBorder="1" applyAlignment="1">
      <alignment horizontal="center" vertical="center"/>
    </xf>
    <xf numFmtId="0" fontId="1" fillId="0" borderId="55" xfId="1" applyFont="1" applyFill="1" applyBorder="1" applyAlignment="1">
      <alignment horizontal="center" vertical="center"/>
    </xf>
    <xf numFmtId="0" fontId="1" fillId="0" borderId="35" xfId="0" applyFont="1" applyFill="1" applyBorder="1" applyAlignment="1">
      <alignment horizontal="center"/>
    </xf>
    <xf numFmtId="0" fontId="0" fillId="0" borderId="55" xfId="0" applyFill="1" applyBorder="1"/>
    <xf numFmtId="0" fontId="2" fillId="0" borderId="0" xfId="1" applyAlignment="1">
      <alignment horizontal="center"/>
    </xf>
    <xf numFmtId="0" fontId="2" fillId="0" borderId="0" xfId="1" applyBorder="1" applyAlignment="1">
      <alignment horizontal="center"/>
    </xf>
    <xf numFmtId="0" fontId="1" fillId="0" borderId="8" xfId="1" applyFont="1" applyBorder="1" applyAlignment="1">
      <alignment horizontal="center"/>
    </xf>
    <xf numFmtId="165" fontId="0" fillId="0" borderId="0" xfId="0" applyNumberFormat="1" applyFill="1"/>
    <xf numFmtId="0" fontId="1" fillId="7" borderId="47" xfId="1" applyFont="1" applyFill="1" applyBorder="1" applyAlignment="1">
      <alignment horizontal="left" vertical="center"/>
    </xf>
    <xf numFmtId="0" fontId="1" fillId="7" borderId="25" xfId="1" applyFont="1" applyFill="1" applyBorder="1" applyAlignment="1">
      <alignment horizontal="left" vertical="center"/>
    </xf>
    <xf numFmtId="0" fontId="1" fillId="7" borderId="34" xfId="1" applyFont="1" applyFill="1" applyBorder="1" applyAlignment="1">
      <alignment horizontal="left" vertical="center"/>
    </xf>
    <xf numFmtId="0" fontId="1" fillId="8" borderId="47" xfId="1" applyFont="1" applyFill="1" applyBorder="1" applyAlignment="1">
      <alignment horizontal="left" vertical="center"/>
    </xf>
    <xf numFmtId="0" fontId="1" fillId="8" borderId="25" xfId="1" applyFont="1" applyFill="1" applyBorder="1" applyAlignment="1">
      <alignment horizontal="left" vertical="center"/>
    </xf>
    <xf numFmtId="0" fontId="1" fillId="8" borderId="34" xfId="1" applyFont="1" applyFill="1" applyBorder="1" applyAlignment="1">
      <alignment horizontal="left" vertical="center"/>
    </xf>
    <xf numFmtId="0" fontId="0" fillId="0" borderId="0" xfId="0" applyAlignment="1">
      <alignment horizontal="right" wrapText="1"/>
    </xf>
    <xf numFmtId="0" fontId="0" fillId="0" borderId="0" xfId="0" applyAlignment="1">
      <alignment horizontal="right"/>
    </xf>
    <xf numFmtId="0" fontId="0" fillId="0" borderId="54" xfId="0" applyBorder="1" applyAlignment="1">
      <alignment horizontal="right"/>
    </xf>
    <xf numFmtId="0" fontId="1" fillId="9" borderId="47" xfId="0" applyFont="1" applyFill="1" applyBorder="1" applyAlignment="1">
      <alignment horizontal="left" vertical="center"/>
    </xf>
    <xf numFmtId="0" fontId="1" fillId="9" borderId="34" xfId="0" applyFont="1" applyFill="1" applyBorder="1" applyAlignment="1">
      <alignment horizontal="left" vertical="center"/>
    </xf>
    <xf numFmtId="0" fontId="1" fillId="9" borderId="45" xfId="1" applyFont="1" applyFill="1" applyBorder="1" applyAlignment="1">
      <alignment horizontal="center" vertical="center" wrapText="1"/>
    </xf>
    <xf numFmtId="0" fontId="1" fillId="9" borderId="40" xfId="1" applyFont="1" applyFill="1" applyBorder="1" applyAlignment="1">
      <alignment horizontal="center" vertical="center" wrapText="1"/>
    </xf>
    <xf numFmtId="0" fontId="1" fillId="9" borderId="17" xfId="1" applyFont="1" applyFill="1" applyBorder="1" applyAlignment="1">
      <alignment horizontal="center" vertical="center"/>
    </xf>
    <xf numFmtId="0" fontId="1" fillId="9" borderId="31" xfId="1" applyFont="1" applyFill="1" applyBorder="1" applyAlignment="1">
      <alignment horizontal="center" vertical="center"/>
    </xf>
    <xf numFmtId="0" fontId="1" fillId="9" borderId="36" xfId="0" applyFont="1" applyFill="1" applyBorder="1" applyAlignment="1">
      <alignment horizontal="center" vertical="center"/>
    </xf>
    <xf numFmtId="0" fontId="1" fillId="9" borderId="46"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1" xfId="0" applyFont="1" applyFill="1" applyBorder="1" applyAlignment="1">
      <alignment horizontal="center" vertical="center"/>
    </xf>
    <xf numFmtId="0" fontId="1" fillId="9" borderId="21" xfId="0" applyFont="1" applyFill="1" applyBorder="1" applyAlignment="1">
      <alignment horizontal="center"/>
    </xf>
    <xf numFmtId="0" fontId="1" fillId="9" borderId="10" xfId="0" applyFont="1" applyFill="1" applyBorder="1" applyAlignment="1">
      <alignment horizontal="center"/>
    </xf>
    <xf numFmtId="0" fontId="1" fillId="9" borderId="11" xfId="0" applyFont="1" applyFill="1" applyBorder="1" applyAlignment="1">
      <alignment horizontal="center"/>
    </xf>
    <xf numFmtId="0" fontId="1" fillId="8" borderId="48" xfId="1" applyFont="1" applyFill="1" applyBorder="1" applyAlignment="1">
      <alignment horizontal="left" vertical="center"/>
    </xf>
    <xf numFmtId="0" fontId="1" fillId="8" borderId="38" xfId="1" applyFont="1" applyFill="1" applyBorder="1" applyAlignment="1">
      <alignment horizontal="left" vertical="center"/>
    </xf>
    <xf numFmtId="0" fontId="1" fillId="7" borderId="48" xfId="1" applyFont="1" applyFill="1" applyBorder="1" applyAlignment="1">
      <alignment horizontal="left" vertical="center"/>
    </xf>
    <xf numFmtId="0" fontId="1" fillId="7" borderId="39" xfId="1" applyFont="1" applyFill="1" applyBorder="1" applyAlignment="1">
      <alignment horizontal="left" vertical="center"/>
    </xf>
    <xf numFmtId="0" fontId="1" fillId="7" borderId="38" xfId="1" applyFont="1" applyFill="1" applyBorder="1" applyAlignment="1">
      <alignment horizontal="left" vertical="center"/>
    </xf>
    <xf numFmtId="0" fontId="1" fillId="8" borderId="39" xfId="1" applyFont="1" applyFill="1" applyBorder="1" applyAlignment="1">
      <alignment horizontal="left" vertical="center"/>
    </xf>
    <xf numFmtId="0" fontId="1" fillId="9" borderId="47" xfId="1" applyFont="1" applyFill="1" applyBorder="1" applyAlignment="1">
      <alignment horizontal="center" vertical="center" wrapText="1"/>
    </xf>
    <xf numFmtId="0" fontId="1" fillId="9" borderId="34" xfId="1" applyFont="1" applyFill="1" applyBorder="1" applyAlignment="1">
      <alignment horizontal="center" vertical="center" wrapText="1"/>
    </xf>
    <xf numFmtId="0" fontId="2" fillId="5" borderId="0" xfId="0" applyFont="1" applyFill="1" applyBorder="1" applyAlignment="1">
      <alignment horizontal="left" vertical="center" wrapText="1"/>
    </xf>
    <xf numFmtId="0" fontId="2" fillId="0" borderId="2"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2" fillId="4" borderId="0" xfId="0" applyFont="1" applyFill="1" applyBorder="1" applyAlignment="1">
      <alignment horizontal="left" vertical="center" wrapText="1"/>
    </xf>
    <xf numFmtId="0" fontId="2" fillId="6" borderId="0" xfId="0" applyFont="1" applyFill="1" applyAlignment="1">
      <alignment horizontal="left" vertical="center" wrapText="1"/>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9" xfId="0" applyFont="1" applyFill="1" applyBorder="1" applyAlignment="1">
      <alignment horizontal="center" vertical="center"/>
    </xf>
    <xf numFmtId="0" fontId="1" fillId="0" borderId="0" xfId="0" applyFont="1" applyAlignment="1">
      <alignment horizontal="center" vertical="center"/>
    </xf>
    <xf numFmtId="0" fontId="1" fillId="8" borderId="17" xfId="1" applyFont="1" applyFill="1" applyBorder="1" applyAlignment="1">
      <alignment horizontal="left" vertical="center"/>
    </xf>
    <xf numFmtId="0" fontId="1" fillId="8" borderId="37" xfId="1" applyFont="1" applyFill="1" applyBorder="1" applyAlignment="1">
      <alignment horizontal="left" vertical="center"/>
    </xf>
    <xf numFmtId="0" fontId="1" fillId="8" borderId="30" xfId="1" applyFont="1" applyFill="1" applyBorder="1" applyAlignment="1">
      <alignment horizontal="left" vertical="center"/>
    </xf>
    <xf numFmtId="0" fontId="1" fillId="7" borderId="29" xfId="1" applyFont="1" applyFill="1" applyBorder="1" applyAlignment="1">
      <alignment horizontal="left" vertical="center"/>
    </xf>
    <xf numFmtId="0" fontId="1" fillId="7" borderId="30" xfId="1" applyFont="1" applyFill="1" applyBorder="1" applyAlignment="1">
      <alignment horizontal="left" vertical="center"/>
    </xf>
    <xf numFmtId="0" fontId="1" fillId="8" borderId="29" xfId="1" applyFont="1" applyFill="1" applyBorder="1" applyAlignment="1">
      <alignment horizontal="left" vertical="center"/>
    </xf>
    <xf numFmtId="0" fontId="1" fillId="7" borderId="37" xfId="1" applyFont="1" applyFill="1" applyBorder="1" applyAlignment="1">
      <alignment horizontal="left" vertical="center"/>
    </xf>
    <xf numFmtId="0" fontId="1" fillId="7" borderId="31" xfId="1" applyFont="1" applyFill="1" applyBorder="1" applyAlignment="1">
      <alignment horizontal="left" vertical="center"/>
    </xf>
    <xf numFmtId="0" fontId="1" fillId="9" borderId="4" xfId="0" applyFont="1" applyFill="1" applyBorder="1" applyAlignment="1">
      <alignment horizontal="center" vertical="center"/>
    </xf>
    <xf numFmtId="0" fontId="1" fillId="9" borderId="8" xfId="0" applyFont="1" applyFill="1" applyBorder="1" applyAlignment="1">
      <alignment horizontal="center" vertical="center"/>
    </xf>
    <xf numFmtId="0" fontId="1" fillId="9" borderId="4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9" borderId="13" xfId="1" applyFont="1" applyFill="1" applyBorder="1" applyAlignment="1">
      <alignment horizontal="center" vertical="center"/>
    </xf>
    <xf numFmtId="0" fontId="1" fillId="9" borderId="10" xfId="1" applyFont="1" applyFill="1" applyBorder="1" applyAlignment="1">
      <alignment horizontal="center" vertical="center"/>
    </xf>
    <xf numFmtId="0" fontId="1" fillId="9" borderId="11" xfId="1" applyFont="1" applyFill="1" applyBorder="1" applyAlignment="1">
      <alignment horizontal="center" vertical="center"/>
    </xf>
    <xf numFmtId="0" fontId="3" fillId="0" borderId="0" xfId="1" applyFont="1" applyBorder="1" applyAlignment="1">
      <alignment vertical="center"/>
    </xf>
    <xf numFmtId="0" fontId="2" fillId="0" borderId="0" xfId="1" applyBorder="1" applyAlignment="1"/>
    <xf numFmtId="165" fontId="1" fillId="5" borderId="17" xfId="1" applyNumberFormat="1" applyFont="1" applyFill="1" applyBorder="1" applyAlignment="1">
      <alignment horizontal="center"/>
    </xf>
    <xf numFmtId="165" fontId="1" fillId="5" borderId="31" xfId="1" applyNumberFormat="1" applyFont="1" applyFill="1" applyBorder="1" applyAlignment="1">
      <alignment horizontal="center"/>
    </xf>
    <xf numFmtId="0" fontId="1" fillId="9" borderId="21" xfId="1" applyFont="1" applyFill="1" applyBorder="1" applyAlignment="1">
      <alignment horizontal="center" vertical="center"/>
    </xf>
    <xf numFmtId="0" fontId="1" fillId="0" borderId="8" xfId="0" applyFont="1" applyFill="1" applyBorder="1" applyAlignment="1">
      <alignment horizontal="center" vertical="center"/>
    </xf>
    <xf numFmtId="0" fontId="1" fillId="0" borderId="47" xfId="1" applyFont="1" applyFill="1" applyBorder="1" applyAlignment="1">
      <alignment horizontal="left" vertical="center"/>
    </xf>
    <xf numFmtId="0" fontId="1" fillId="0" borderId="34" xfId="1" applyFont="1" applyFill="1" applyBorder="1" applyAlignment="1">
      <alignment horizontal="left" vertical="center"/>
    </xf>
    <xf numFmtId="0" fontId="1" fillId="0" borderId="25" xfId="1" applyFont="1" applyFill="1" applyBorder="1" applyAlignment="1">
      <alignment horizontal="left" vertical="center"/>
    </xf>
  </cellXfs>
  <cellStyles count="2">
    <cellStyle name="Normal" xfId="0" builtinId="0"/>
    <cellStyle name="Normal 2" xfId="1"/>
  </cellStyles>
  <dxfs count="0"/>
  <tableStyles count="0" defaultTableStyle="TableStyleMedium9" defaultPivotStyle="PivotStyleLight16"/>
  <colors>
    <mruColors>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background_calculations!$F$71:$AH$71</c:f>
              <c:strCache>
                <c:ptCount val="29"/>
                <c:pt idx="0">
                  <c:v>NPAM</c:v>
                </c:pt>
                <c:pt idx="1">
                  <c:v>Remnant Prairie Inventory</c:v>
                </c:pt>
                <c:pt idx="2">
                  <c:v>Thistle Study</c:v>
                </c:pt>
                <c:pt idx="3">
                  <c:v>GMT</c:v>
                </c:pt>
                <c:pt idx="4">
                  <c:v>Sediment</c:v>
                </c:pt>
                <c:pt idx="5">
                  <c:v>Prairie Reconstruction</c:v>
                </c:pt>
                <c:pt idx="6">
                  <c:v>Prairie Butterflies</c:v>
                </c:pt>
                <c:pt idx="7">
                  <c:v>Wetland Condition Assessment</c:v>
                </c:pt>
                <c:pt idx="8">
                  <c:v>Grassland Bird Inventory</c:v>
                </c:pt>
                <c:pt idx="9">
                  <c:v>Invasive Species</c:v>
                </c:pt>
                <c:pt idx="10">
                  <c:v>FSM</c:v>
                </c:pt>
                <c:pt idx="11">
                  <c:v>Grazing Rapid Assessment</c:v>
                </c:pt>
                <c:pt idx="12">
                  <c:v>Wetland Veg Monitoring</c:v>
                </c:pt>
                <c:pt idx="13">
                  <c:v>Glacial Lake Overspray</c:v>
                </c:pt>
                <c:pt idx="14">
                  <c:v>Wetland Resources Long-Term</c:v>
                </c:pt>
                <c:pt idx="15">
                  <c:v>Contaminants and Wetland Inverts</c:v>
                </c:pt>
                <c:pt idx="16">
                  <c:v>Wild Rice</c:v>
                </c:pt>
                <c:pt idx="17">
                  <c:v>IWMM</c:v>
                </c:pt>
                <c:pt idx="18">
                  <c:v>BBS</c:v>
                </c:pt>
                <c:pt idx="19">
                  <c:v>Colonial Waterbirds</c:v>
                </c:pt>
                <c:pt idx="20">
                  <c:v>Darnen Water Quality</c:v>
                </c:pt>
                <c:pt idx="21">
                  <c:v>Water Levels</c:v>
                </c:pt>
                <c:pt idx="22">
                  <c:v>Nest Stuctures</c:v>
                </c:pt>
                <c:pt idx="23">
                  <c:v>Baseline Wildlife</c:v>
                </c:pt>
                <c:pt idx="24">
                  <c:v>Woodcock Survey</c:v>
                </c:pt>
                <c:pt idx="25">
                  <c:v>Relocating Prairie Chickens</c:v>
                </c:pt>
                <c:pt idx="26">
                  <c:v>NAAMP</c:v>
                </c:pt>
                <c:pt idx="27">
                  <c:v>Dove Banding</c:v>
                </c:pt>
                <c:pt idx="28">
                  <c:v>CBC</c:v>
                </c:pt>
              </c:strCache>
            </c:strRef>
          </c:cat>
          <c:val>
            <c:numRef>
              <c:f>background_calculations!$F$72:$AH$72</c:f>
              <c:numCache>
                <c:formatCode>0.000</c:formatCode>
                <c:ptCount val="29"/>
                <c:pt idx="0">
                  <c:v>0.78679906542056088</c:v>
                </c:pt>
                <c:pt idx="1">
                  <c:v>0.75759345794392541</c:v>
                </c:pt>
                <c:pt idx="2">
                  <c:v>0.75175233644859807</c:v>
                </c:pt>
                <c:pt idx="3">
                  <c:v>0.74785825545171336</c:v>
                </c:pt>
                <c:pt idx="4">
                  <c:v>0.67873831775700921</c:v>
                </c:pt>
                <c:pt idx="5">
                  <c:v>0.67387071651090324</c:v>
                </c:pt>
                <c:pt idx="6">
                  <c:v>0.67153426791277249</c:v>
                </c:pt>
                <c:pt idx="7">
                  <c:v>0.66802959501557624</c:v>
                </c:pt>
                <c:pt idx="8">
                  <c:v>0.66802959501557624</c:v>
                </c:pt>
                <c:pt idx="9">
                  <c:v>0.6485591900311527</c:v>
                </c:pt>
                <c:pt idx="10">
                  <c:v>0.64271806853582558</c:v>
                </c:pt>
                <c:pt idx="11">
                  <c:v>0.61643302180685366</c:v>
                </c:pt>
                <c:pt idx="12">
                  <c:v>0.58430685358255452</c:v>
                </c:pt>
                <c:pt idx="13">
                  <c:v>0.57165109034267914</c:v>
                </c:pt>
                <c:pt idx="14">
                  <c:v>0.55315420560747675</c:v>
                </c:pt>
                <c:pt idx="15">
                  <c:v>0.54809190031152666</c:v>
                </c:pt>
                <c:pt idx="16">
                  <c:v>0.53271028037383183</c:v>
                </c:pt>
                <c:pt idx="17">
                  <c:v>0.5025311526479751</c:v>
                </c:pt>
                <c:pt idx="18">
                  <c:v>0.4830607476635515</c:v>
                </c:pt>
                <c:pt idx="19">
                  <c:v>0.4635903426791278</c:v>
                </c:pt>
                <c:pt idx="20">
                  <c:v>0.44509345794392535</c:v>
                </c:pt>
                <c:pt idx="21">
                  <c:v>0.4450934579439253</c:v>
                </c:pt>
                <c:pt idx="22">
                  <c:v>0.42426012461059193</c:v>
                </c:pt>
                <c:pt idx="23">
                  <c:v>0.41900311526479761</c:v>
                </c:pt>
                <c:pt idx="24">
                  <c:v>0.35845015576323991</c:v>
                </c:pt>
                <c:pt idx="25">
                  <c:v>0.35552959501557635</c:v>
                </c:pt>
                <c:pt idx="26">
                  <c:v>0.32340342679127726</c:v>
                </c:pt>
                <c:pt idx="27">
                  <c:v>0.30977414330218073</c:v>
                </c:pt>
                <c:pt idx="28">
                  <c:v>0.26499221183800625</c:v>
                </c:pt>
              </c:numCache>
            </c:numRef>
          </c:val>
        </c:ser>
        <c:dLbls>
          <c:showLegendKey val="0"/>
          <c:showVal val="0"/>
          <c:showCatName val="0"/>
          <c:showSerName val="0"/>
          <c:showPercent val="0"/>
          <c:showBubbleSize val="0"/>
        </c:dLbls>
        <c:gapWidth val="150"/>
        <c:axId val="235261472"/>
        <c:axId val="209450648"/>
      </c:barChart>
      <c:catAx>
        <c:axId val="235261472"/>
        <c:scaling>
          <c:orientation val="minMax"/>
        </c:scaling>
        <c:delete val="0"/>
        <c:axPos val="b"/>
        <c:numFmt formatCode="General" sourceLinked="1"/>
        <c:majorTickMark val="out"/>
        <c:minorTickMark val="none"/>
        <c:tickLblPos val="nextTo"/>
        <c:crossAx val="209450648"/>
        <c:crosses val="autoZero"/>
        <c:auto val="1"/>
        <c:lblAlgn val="ctr"/>
        <c:lblOffset val="100"/>
        <c:noMultiLvlLbl val="0"/>
      </c:catAx>
      <c:valAx>
        <c:axId val="209450648"/>
        <c:scaling>
          <c:orientation val="minMax"/>
          <c:max val="1"/>
          <c:min val="0"/>
        </c:scaling>
        <c:delete val="0"/>
        <c:axPos val="l"/>
        <c:majorGridlines/>
        <c:title>
          <c:tx>
            <c:rich>
              <a:bodyPr rot="-5400000" vert="horz"/>
              <a:lstStyle/>
              <a:p>
                <a:pPr>
                  <a:defRPr b="1"/>
                </a:pPr>
                <a:r>
                  <a:rPr lang="en-US" b="1"/>
                  <a:t>Final Score</a:t>
                </a:r>
              </a:p>
            </c:rich>
          </c:tx>
          <c:overlay val="0"/>
        </c:title>
        <c:numFmt formatCode="0.000" sourceLinked="1"/>
        <c:majorTickMark val="out"/>
        <c:minorTickMark val="none"/>
        <c:tickLblPos val="nextTo"/>
        <c:crossAx val="23526147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381001</xdr:colOff>
      <xdr:row>1</xdr:row>
      <xdr:rowOff>47625</xdr:rowOff>
    </xdr:from>
    <xdr:to>
      <xdr:col>9</xdr:col>
      <xdr:colOff>371475</xdr:colOff>
      <xdr:row>23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77"/>
  <sheetViews>
    <sheetView topLeftCell="A16" zoomScaleNormal="100" workbookViewId="0">
      <selection activeCell="I46" sqref="A21:I46"/>
    </sheetView>
  </sheetViews>
  <sheetFormatPr defaultRowHeight="12.75" x14ac:dyDescent="0.2"/>
  <cols>
    <col min="1" max="1" width="39.5703125" customWidth="1"/>
    <col min="2" max="2" width="9.5703125" style="26" customWidth="1"/>
    <col min="3" max="3" width="50.140625" customWidth="1"/>
    <col min="4" max="4" width="13.140625" style="26" customWidth="1"/>
    <col min="5" max="6" width="10.7109375" customWidth="1"/>
    <col min="7" max="7" width="12.7109375" customWidth="1"/>
    <col min="8" max="9" width="14.28515625" customWidth="1"/>
    <col min="10" max="10" width="14.28515625" style="26" customWidth="1"/>
    <col min="11" max="11" width="38.5703125" customWidth="1"/>
    <col min="12" max="12" width="9.5703125" customWidth="1"/>
    <col min="13" max="13" width="50.140625" customWidth="1"/>
    <col min="14" max="14" width="13.140625" customWidth="1"/>
    <col min="15" max="15" width="8.7109375" customWidth="1"/>
    <col min="16" max="16" width="10.42578125" customWidth="1"/>
    <col min="17" max="26" width="4.7109375" customWidth="1"/>
  </cols>
  <sheetData>
    <row r="1" spans="1:26" x14ac:dyDescent="0.2">
      <c r="A1" s="10" t="s">
        <v>125</v>
      </c>
      <c r="B1" s="10"/>
      <c r="C1" s="9"/>
      <c r="D1" s="27"/>
      <c r="E1" s="11"/>
      <c r="F1" s="11"/>
      <c r="G1" s="11"/>
      <c r="H1" s="11"/>
      <c r="I1" s="12"/>
      <c r="J1" s="12"/>
      <c r="K1" s="13"/>
      <c r="L1" s="9"/>
      <c r="M1" s="9"/>
      <c r="N1" s="9"/>
      <c r="O1" s="9"/>
      <c r="P1" s="9"/>
      <c r="Q1" s="9"/>
      <c r="R1" s="9"/>
      <c r="S1" s="9"/>
      <c r="T1" s="9"/>
      <c r="U1" s="9"/>
      <c r="V1" s="9"/>
      <c r="W1" s="9"/>
      <c r="X1" s="27"/>
      <c r="Y1" s="27"/>
      <c r="Z1" s="27"/>
    </row>
    <row r="2" spans="1:26" x14ac:dyDescent="0.2">
      <c r="A2" s="406" t="s">
        <v>103</v>
      </c>
      <c r="B2" s="407"/>
      <c r="C2" s="407"/>
      <c r="D2" s="407"/>
      <c r="E2" s="407"/>
      <c r="F2" s="407"/>
      <c r="G2" s="407"/>
      <c r="H2" s="407"/>
      <c r="I2" s="407"/>
    </row>
    <row r="3" spans="1:26" x14ac:dyDescent="0.2">
      <c r="A3" s="408" t="s">
        <v>104</v>
      </c>
      <c r="B3" s="409"/>
      <c r="C3" s="409"/>
      <c r="D3" s="409"/>
      <c r="E3" s="409"/>
      <c r="F3" s="409"/>
      <c r="G3" s="409"/>
      <c r="H3" s="409"/>
      <c r="I3" s="409"/>
    </row>
    <row r="4" spans="1:26" s="26" customFormat="1" x14ac:dyDescent="0.2">
      <c r="A4" s="226"/>
      <c r="B4" s="28"/>
      <c r="C4" s="28"/>
      <c r="D4" s="28"/>
      <c r="E4" s="25"/>
      <c r="F4" s="25"/>
      <c r="G4" s="25"/>
      <c r="H4" s="25"/>
      <c r="I4" s="25"/>
    </row>
    <row r="5" spans="1:26" x14ac:dyDescent="0.2">
      <c r="A5" s="224" t="s">
        <v>8</v>
      </c>
      <c r="B5" s="225"/>
      <c r="C5" s="28"/>
      <c r="D5" s="28"/>
      <c r="E5" s="25"/>
      <c r="F5" s="25"/>
      <c r="G5" s="25"/>
      <c r="H5" s="25"/>
    </row>
    <row r="6" spans="1:26" ht="52.15" customHeight="1" x14ac:dyDescent="0.2">
      <c r="A6" s="410" t="s">
        <v>105</v>
      </c>
      <c r="B6" s="410"/>
      <c r="C6" s="410"/>
      <c r="D6" s="410"/>
      <c r="E6" s="410"/>
      <c r="F6" s="410"/>
      <c r="G6" s="410"/>
      <c r="H6" s="410"/>
      <c r="I6" s="410"/>
    </row>
    <row r="7" spans="1:26" s="26" customFormat="1" ht="64.150000000000006" customHeight="1" x14ac:dyDescent="0.2">
      <c r="A7" s="411" t="s">
        <v>106</v>
      </c>
      <c r="B7" s="411"/>
      <c r="C7" s="411"/>
      <c r="D7" s="411"/>
      <c r="E7" s="411"/>
      <c r="F7" s="411"/>
      <c r="G7" s="411"/>
      <c r="H7" s="411"/>
      <c r="I7" s="411"/>
      <c r="J7" s="25"/>
      <c r="K7" s="25"/>
    </row>
    <row r="8" spans="1:26" s="26" customFormat="1" ht="72.599999999999994" customHeight="1" x14ac:dyDescent="0.2">
      <c r="A8" s="405" t="s">
        <v>116</v>
      </c>
      <c r="B8" s="405"/>
      <c r="C8" s="405"/>
      <c r="D8" s="405"/>
      <c r="E8" s="405"/>
      <c r="F8" s="405"/>
      <c r="G8" s="405"/>
      <c r="H8" s="405"/>
      <c r="I8" s="405"/>
      <c r="J8" s="25"/>
      <c r="K8" s="25"/>
    </row>
    <row r="9" spans="1:26" s="7" customFormat="1" ht="13.5" customHeight="1" x14ac:dyDescent="0.2">
      <c r="A9" s="124"/>
      <c r="B9" s="124"/>
      <c r="C9" s="125"/>
      <c r="D9" s="124"/>
      <c r="E9" s="124"/>
      <c r="F9" s="124"/>
      <c r="G9" s="124"/>
      <c r="H9" s="124"/>
      <c r="I9" s="1"/>
      <c r="J9" s="1"/>
      <c r="K9" s="1"/>
    </row>
    <row r="10" spans="1:26" s="7" customFormat="1" ht="13.5" customHeight="1" x14ac:dyDescent="0.2">
      <c r="A10" s="124"/>
      <c r="B10" s="124"/>
      <c r="C10" s="125"/>
      <c r="D10" s="124"/>
      <c r="E10" s="124"/>
      <c r="F10" s="124"/>
      <c r="G10" s="124"/>
      <c r="H10" s="124"/>
      <c r="I10" s="1"/>
      <c r="J10" s="1"/>
      <c r="K10" s="1"/>
      <c r="P10" s="164"/>
    </row>
    <row r="11" spans="1:26" s="7" customFormat="1" ht="13.5" customHeight="1" x14ac:dyDescent="0.2">
      <c r="A11" s="124"/>
      <c r="B11" s="124"/>
      <c r="C11" s="125"/>
      <c r="D11" s="124"/>
      <c r="E11" s="124"/>
      <c r="F11" s="124"/>
      <c r="G11" s="124"/>
      <c r="H11" s="124"/>
      <c r="I11" s="1"/>
      <c r="J11" s="1"/>
      <c r="K11" s="1"/>
      <c r="P11" s="164"/>
    </row>
    <row r="12" spans="1:26" s="7" customFormat="1" ht="13.5" customHeight="1" x14ac:dyDescent="0.2">
      <c r="A12" s="124"/>
      <c r="B12" s="124"/>
      <c r="C12" s="125"/>
      <c r="D12" s="124"/>
      <c r="E12" s="124"/>
      <c r="F12" s="124"/>
      <c r="G12" s="124"/>
      <c r="H12" s="124"/>
      <c r="I12" s="1"/>
      <c r="J12" s="1"/>
      <c r="K12" s="1"/>
      <c r="P12" s="164"/>
    </row>
    <row r="13" spans="1:26" s="7" customFormat="1" ht="13.5" customHeight="1" x14ac:dyDescent="0.2">
      <c r="A13" s="124"/>
      <c r="B13" s="124"/>
      <c r="C13" s="125"/>
      <c r="D13" s="124"/>
      <c r="E13" s="124"/>
      <c r="F13" s="124"/>
      <c r="G13" s="124"/>
      <c r="H13" s="124"/>
      <c r="I13" s="1"/>
      <c r="J13" s="1"/>
      <c r="K13" s="1"/>
      <c r="P13" s="164"/>
    </row>
    <row r="14" spans="1:26" s="7" customFormat="1" ht="13.5" customHeight="1" x14ac:dyDescent="0.2">
      <c r="A14" s="124"/>
      <c r="B14" s="124"/>
      <c r="C14" s="125"/>
      <c r="D14" s="124"/>
      <c r="E14" s="124"/>
      <c r="F14" s="124"/>
      <c r="G14" s="124"/>
      <c r="H14" s="124"/>
      <c r="I14" s="1"/>
      <c r="J14" s="1"/>
      <c r="K14" s="1"/>
      <c r="P14" s="164"/>
    </row>
    <row r="15" spans="1:26" s="7" customFormat="1" ht="13.5" customHeight="1" x14ac:dyDescent="0.2">
      <c r="A15" s="347" t="s">
        <v>119</v>
      </c>
      <c r="B15" s="124"/>
      <c r="C15" s="125"/>
      <c r="D15" s="124"/>
      <c r="E15" s="124"/>
      <c r="F15" s="124"/>
      <c r="G15" s="124"/>
      <c r="H15" s="124"/>
      <c r="I15" s="1"/>
      <c r="J15" s="1"/>
      <c r="K15" s="1"/>
      <c r="P15" s="164"/>
    </row>
    <row r="16" spans="1:26" s="7" customFormat="1" ht="13.5" customHeight="1" x14ac:dyDescent="0.2">
      <c r="A16" s="347" t="s">
        <v>120</v>
      </c>
      <c r="B16" s="124"/>
      <c r="C16" s="125"/>
      <c r="D16" s="124"/>
      <c r="E16" s="124"/>
      <c r="F16" s="124"/>
      <c r="G16" s="124"/>
      <c r="H16" s="124"/>
      <c r="I16" s="1"/>
      <c r="J16" s="1"/>
      <c r="K16" s="1"/>
      <c r="P16" s="164"/>
    </row>
    <row r="17" spans="1:28" s="7" customFormat="1" ht="13.5" customHeight="1" x14ac:dyDescent="0.2">
      <c r="A17" s="347" t="s">
        <v>121</v>
      </c>
      <c r="B17" s="124"/>
      <c r="C17" s="125"/>
      <c r="D17" s="124"/>
      <c r="E17" s="124"/>
      <c r="F17" s="124"/>
      <c r="G17" s="124"/>
      <c r="H17" s="124"/>
      <c r="I17" s="1"/>
      <c r="J17" s="1"/>
      <c r="K17" s="1"/>
      <c r="P17" s="164"/>
    </row>
    <row r="18" spans="1:28" s="7" customFormat="1" ht="13.5" customHeight="1" x14ac:dyDescent="0.2">
      <c r="A18" s="124"/>
      <c r="B18" s="124"/>
      <c r="C18" s="125"/>
      <c r="D18" s="124"/>
      <c r="E18" s="124"/>
      <c r="F18" s="124"/>
      <c r="G18" s="124"/>
      <c r="H18" s="124"/>
      <c r="I18" s="1"/>
      <c r="J18" s="1"/>
      <c r="K18" s="1"/>
      <c r="P18" s="164" t="s">
        <v>47</v>
      </c>
    </row>
    <row r="19" spans="1:28" s="7" customFormat="1" ht="13.5" customHeight="1" x14ac:dyDescent="0.2">
      <c r="A19" s="86" t="s">
        <v>41</v>
      </c>
      <c r="C19" s="125"/>
      <c r="D19" s="124"/>
      <c r="E19" s="124"/>
      <c r="F19" s="124"/>
      <c r="G19" s="124"/>
      <c r="H19" s="124"/>
      <c r="I19" s="1"/>
      <c r="J19" s="1"/>
      <c r="K19" s="155" t="s">
        <v>62</v>
      </c>
      <c r="O19" s="162" t="s">
        <v>45</v>
      </c>
      <c r="P19" s="165" t="s">
        <v>48</v>
      </c>
    </row>
    <row r="20" spans="1:28" ht="13.5" thickBot="1" x14ac:dyDescent="0.25">
      <c r="O20" s="163" t="s">
        <v>46</v>
      </c>
      <c r="P20" s="85" t="s">
        <v>49</v>
      </c>
    </row>
    <row r="21" spans="1:28" x14ac:dyDescent="0.2">
      <c r="A21" s="384" t="s">
        <v>33</v>
      </c>
      <c r="B21" s="390" t="s">
        <v>34</v>
      </c>
      <c r="C21" s="388" t="s">
        <v>38</v>
      </c>
      <c r="D21" s="143" t="s">
        <v>40</v>
      </c>
      <c r="E21" s="161">
        <v>1</v>
      </c>
      <c r="F21" s="126">
        <v>2</v>
      </c>
      <c r="G21" s="209">
        <v>3</v>
      </c>
      <c r="H21" s="392" t="s">
        <v>65</v>
      </c>
      <c r="I21" s="393"/>
      <c r="J21" s="207"/>
      <c r="K21" s="384" t="s">
        <v>33</v>
      </c>
      <c r="L21" s="390" t="s">
        <v>34</v>
      </c>
      <c r="M21" s="388" t="s">
        <v>38</v>
      </c>
      <c r="N21" s="143" t="s">
        <v>40</v>
      </c>
      <c r="O21" s="403" t="s">
        <v>43</v>
      </c>
      <c r="P21" s="386" t="s">
        <v>114</v>
      </c>
      <c r="Q21" s="394" t="s">
        <v>42</v>
      </c>
      <c r="R21" s="395"/>
      <c r="S21" s="395"/>
      <c r="T21" s="395"/>
      <c r="U21" s="395"/>
      <c r="V21" s="395"/>
      <c r="W21" s="395"/>
      <c r="X21" s="395"/>
      <c r="Y21" s="395"/>
      <c r="Z21" s="396"/>
    </row>
    <row r="22" spans="1:28" ht="13.5" thickBot="1" x14ac:dyDescent="0.25">
      <c r="A22" s="385"/>
      <c r="B22" s="391"/>
      <c r="C22" s="389"/>
      <c r="D22" s="117" t="s">
        <v>37</v>
      </c>
      <c r="E22" s="97" t="s">
        <v>7</v>
      </c>
      <c r="F22" s="98" t="s">
        <v>14</v>
      </c>
      <c r="G22" s="100" t="s">
        <v>16</v>
      </c>
      <c r="H22" s="210" t="s">
        <v>67</v>
      </c>
      <c r="I22" s="211" t="s">
        <v>68</v>
      </c>
      <c r="J22" s="52"/>
      <c r="K22" s="385"/>
      <c r="L22" s="391"/>
      <c r="M22" s="389"/>
      <c r="N22" s="117" t="s">
        <v>37</v>
      </c>
      <c r="O22" s="404"/>
      <c r="P22" s="387"/>
      <c r="Q22" s="145">
        <v>1</v>
      </c>
      <c r="R22" s="146">
        <v>2</v>
      </c>
      <c r="S22" s="147">
        <v>3</v>
      </c>
      <c r="T22" s="147">
        <v>4</v>
      </c>
      <c r="U22" s="147">
        <v>5</v>
      </c>
      <c r="V22" s="147">
        <v>6</v>
      </c>
      <c r="W22" s="147">
        <v>7</v>
      </c>
      <c r="X22" s="147">
        <v>8</v>
      </c>
      <c r="Y22" s="147">
        <v>9</v>
      </c>
      <c r="Z22" s="144">
        <v>10</v>
      </c>
      <c r="AB22" s="315" t="s">
        <v>108</v>
      </c>
    </row>
    <row r="23" spans="1:28" x14ac:dyDescent="0.2">
      <c r="A23" s="378" t="s">
        <v>69</v>
      </c>
      <c r="B23" s="174">
        <v>1</v>
      </c>
      <c r="C23" s="133" t="s">
        <v>77</v>
      </c>
      <c r="D23" s="136" t="s">
        <v>4</v>
      </c>
      <c r="E23" s="170">
        <v>3</v>
      </c>
      <c r="F23" s="173">
        <v>90</v>
      </c>
      <c r="G23" s="227">
        <f>'1_weight_criteria'!F23/SUM('1_weight_criteria'!$F$23:$F$46)</f>
        <v>0.10514018691588785</v>
      </c>
      <c r="H23" s="208">
        <f t="shared" ref="H23:H38" si="0">G23-G$47</f>
        <v>6.3473520249221177E-2</v>
      </c>
      <c r="I23" s="228">
        <f>+G23-G$48</f>
        <v>4.6316657504123143E-2</v>
      </c>
      <c r="K23" s="397" t="s">
        <v>69</v>
      </c>
      <c r="L23" s="174">
        <v>1</v>
      </c>
      <c r="M23" s="133" t="s">
        <v>77</v>
      </c>
      <c r="N23" s="136" t="s">
        <v>4</v>
      </c>
      <c r="O23" s="171" t="e">
        <f>+ROUND((AVERAGE(Q23:Z23)), 0)</f>
        <v>#DIV/0!</v>
      </c>
      <c r="P23" s="317" t="e">
        <f>(STDEV(Q23:Z23))/AB$23</f>
        <v>#DIV/0!</v>
      </c>
      <c r="Q23" s="255"/>
      <c r="R23" s="255"/>
      <c r="S23" s="255"/>
      <c r="T23" s="255"/>
      <c r="U23" s="255"/>
      <c r="V23" s="255"/>
      <c r="W23" s="255"/>
      <c r="X23" s="255"/>
      <c r="Y23" s="255"/>
      <c r="Z23" s="256"/>
      <c r="AA23" s="26"/>
      <c r="AB23" s="316">
        <f>STDEV(1,24)</f>
        <v>16.263455967290593</v>
      </c>
    </row>
    <row r="24" spans="1:28" x14ac:dyDescent="0.2">
      <c r="A24" s="379"/>
      <c r="B24" s="174">
        <v>2</v>
      </c>
      <c r="C24" s="178" t="s">
        <v>78</v>
      </c>
      <c r="D24" s="90" t="s">
        <v>4</v>
      </c>
      <c r="E24" s="170">
        <v>2</v>
      </c>
      <c r="F24" s="173">
        <v>90</v>
      </c>
      <c r="G24" s="227">
        <f>'1_weight_criteria'!F24/SUM('1_weight_criteria'!$F$23:$F$46)</f>
        <v>0.10514018691588785</v>
      </c>
      <c r="H24" s="208">
        <f t="shared" si="0"/>
        <v>6.3473520249221177E-2</v>
      </c>
      <c r="I24" s="229">
        <f t="shared" ref="I24:I46" si="1">+G24-G$48</f>
        <v>4.6316657504123143E-2</v>
      </c>
      <c r="K24" s="402"/>
      <c r="L24" s="174">
        <v>2</v>
      </c>
      <c r="M24" s="178" t="s">
        <v>78</v>
      </c>
      <c r="N24" s="90" t="s">
        <v>4</v>
      </c>
      <c r="O24" s="171" t="e">
        <f t="shared" ref="O24:O46" si="2">+ROUND((AVERAGE(Q24:Z24)), 0)</f>
        <v>#DIV/0!</v>
      </c>
      <c r="P24" s="317" t="e">
        <f t="shared" ref="P24:P46" si="3">(STDEV(Q24:Z24))/AB$23</f>
        <v>#DIV/0!</v>
      </c>
      <c r="Q24" s="239"/>
      <c r="R24" s="239"/>
      <c r="S24" s="239"/>
      <c r="T24" s="239"/>
      <c r="U24" s="239"/>
      <c r="V24" s="239"/>
      <c r="W24" s="239"/>
      <c r="X24" s="239"/>
      <c r="Y24" s="239"/>
      <c r="Z24" s="257"/>
      <c r="AA24" s="26"/>
      <c r="AB24" s="26"/>
    </row>
    <row r="25" spans="1:28" x14ac:dyDescent="0.2">
      <c r="A25" s="379"/>
      <c r="B25" s="174">
        <v>3</v>
      </c>
      <c r="C25" s="133" t="s">
        <v>79</v>
      </c>
      <c r="D25" s="90" t="s">
        <v>4</v>
      </c>
      <c r="E25" s="170">
        <v>5</v>
      </c>
      <c r="F25" s="173">
        <v>80</v>
      </c>
      <c r="G25" s="227">
        <f>'1_weight_criteria'!F25/SUM('1_weight_criteria'!$F$23:$F$46)</f>
        <v>9.3457943925233641E-2</v>
      </c>
      <c r="H25" s="208">
        <f t="shared" si="0"/>
        <v>5.1791277258566977E-2</v>
      </c>
      <c r="I25" s="229">
        <f t="shared" si="1"/>
        <v>3.4634414513468936E-2</v>
      </c>
      <c r="K25" s="402"/>
      <c r="L25" s="174">
        <v>3</v>
      </c>
      <c r="M25" s="133" t="s">
        <v>79</v>
      </c>
      <c r="N25" s="90" t="s">
        <v>4</v>
      </c>
      <c r="O25" s="171" t="e">
        <f t="shared" si="2"/>
        <v>#DIV/0!</v>
      </c>
      <c r="P25" s="317" t="e">
        <f t="shared" si="3"/>
        <v>#DIV/0!</v>
      </c>
      <c r="Q25" s="239"/>
      <c r="R25" s="239"/>
      <c r="S25" s="239"/>
      <c r="T25" s="239"/>
      <c r="U25" s="239"/>
      <c r="V25" s="239"/>
      <c r="W25" s="239"/>
      <c r="X25" s="239"/>
      <c r="Y25" s="239"/>
      <c r="Z25" s="257"/>
      <c r="AA25" s="26"/>
      <c r="AB25" s="26"/>
    </row>
    <row r="26" spans="1:28" ht="13.5" thickBot="1" x14ac:dyDescent="0.25">
      <c r="A26" s="380"/>
      <c r="B26" s="189">
        <v>4</v>
      </c>
      <c r="C26" s="222" t="s">
        <v>80</v>
      </c>
      <c r="D26" s="137" t="s">
        <v>4</v>
      </c>
      <c r="E26" s="170">
        <v>1</v>
      </c>
      <c r="F26" s="173">
        <v>100</v>
      </c>
      <c r="G26" s="227">
        <f>'1_weight_criteria'!F26/SUM('1_weight_criteria'!$F$23:$F$46)</f>
        <v>0.11682242990654206</v>
      </c>
      <c r="H26" s="208">
        <f t="shared" si="0"/>
        <v>7.5155763239875384E-2</v>
      </c>
      <c r="I26" s="229">
        <f t="shared" si="1"/>
        <v>5.799890049477735E-2</v>
      </c>
      <c r="K26" s="398"/>
      <c r="L26" s="189">
        <v>4</v>
      </c>
      <c r="M26" s="222" t="s">
        <v>80</v>
      </c>
      <c r="N26" s="137" t="s">
        <v>4</v>
      </c>
      <c r="O26" s="171" t="e">
        <f t="shared" si="2"/>
        <v>#DIV/0!</v>
      </c>
      <c r="P26" s="317" t="e">
        <f t="shared" si="3"/>
        <v>#DIV/0!</v>
      </c>
      <c r="Q26" s="260"/>
      <c r="R26" s="260"/>
      <c r="S26" s="260"/>
      <c r="T26" s="260"/>
      <c r="U26" s="260"/>
      <c r="V26" s="260"/>
      <c r="W26" s="260"/>
      <c r="X26" s="260"/>
      <c r="Y26" s="260"/>
      <c r="Z26" s="261"/>
      <c r="AA26" s="26"/>
      <c r="AB26" s="26"/>
    </row>
    <row r="27" spans="1:28" x14ac:dyDescent="0.2">
      <c r="A27" s="375" t="s">
        <v>70</v>
      </c>
      <c r="B27" s="220">
        <v>5</v>
      </c>
      <c r="C27" s="221" t="s">
        <v>81</v>
      </c>
      <c r="D27" s="138" t="s">
        <v>4</v>
      </c>
      <c r="E27" s="170">
        <v>12</v>
      </c>
      <c r="F27" s="173">
        <v>35</v>
      </c>
      <c r="G27" s="227">
        <f>'1_weight_criteria'!F27/SUM('1_weight_criteria'!$F$23:$F$46)</f>
        <v>4.0887850467289717E-2</v>
      </c>
      <c r="H27" s="208">
        <f t="shared" si="0"/>
        <v>-7.7881619937694713E-4</v>
      </c>
      <c r="I27" s="229">
        <f t="shared" si="1"/>
        <v>-1.7935678944474988E-2</v>
      </c>
      <c r="K27" s="399" t="s">
        <v>70</v>
      </c>
      <c r="L27" s="220">
        <v>5</v>
      </c>
      <c r="M27" s="221" t="s">
        <v>81</v>
      </c>
      <c r="N27" s="129" t="s">
        <v>4</v>
      </c>
      <c r="O27" s="171" t="e">
        <f t="shared" si="2"/>
        <v>#DIV/0!</v>
      </c>
      <c r="P27" s="317" t="e">
        <f t="shared" si="3"/>
        <v>#DIV/0!</v>
      </c>
      <c r="Q27" s="248"/>
      <c r="R27" s="248"/>
      <c r="S27" s="248"/>
      <c r="T27" s="248"/>
      <c r="U27" s="248"/>
      <c r="V27" s="248"/>
      <c r="W27" s="248"/>
      <c r="X27" s="248"/>
      <c r="Y27" s="248"/>
      <c r="Z27" s="249"/>
      <c r="AA27" s="26"/>
      <c r="AB27" s="26"/>
    </row>
    <row r="28" spans="1:28" s="26" customFormat="1" ht="13.5" thickBot="1" x14ac:dyDescent="0.25">
      <c r="A28" s="377"/>
      <c r="B28" s="189">
        <v>6</v>
      </c>
      <c r="C28" s="135" t="s">
        <v>82</v>
      </c>
      <c r="D28" s="139" t="s">
        <v>4</v>
      </c>
      <c r="E28" s="170">
        <v>11</v>
      </c>
      <c r="F28" s="173">
        <v>40</v>
      </c>
      <c r="G28" s="227">
        <f>'1_weight_criteria'!F28/SUM('1_weight_criteria'!$F$23:$F$46)</f>
        <v>4.6728971962616821E-2</v>
      </c>
      <c r="H28" s="208">
        <f t="shared" si="0"/>
        <v>5.0623052959501563E-3</v>
      </c>
      <c r="I28" s="229">
        <f t="shared" si="1"/>
        <v>-1.2094557449147884E-2</v>
      </c>
      <c r="K28" s="401"/>
      <c r="L28" s="189">
        <v>6</v>
      </c>
      <c r="M28" s="135" t="s">
        <v>82</v>
      </c>
      <c r="N28" s="139" t="s">
        <v>4</v>
      </c>
      <c r="O28" s="171" t="e">
        <f t="shared" si="2"/>
        <v>#DIV/0!</v>
      </c>
      <c r="P28" s="317" t="e">
        <f t="shared" si="3"/>
        <v>#DIV/0!</v>
      </c>
      <c r="Q28" s="242"/>
      <c r="R28" s="242"/>
      <c r="S28" s="242"/>
      <c r="T28" s="242"/>
      <c r="U28" s="242"/>
      <c r="V28" s="242"/>
      <c r="W28" s="242"/>
      <c r="X28" s="242"/>
      <c r="Y28" s="242"/>
      <c r="Z28" s="254"/>
    </row>
    <row r="29" spans="1:28" x14ac:dyDescent="0.2">
      <c r="A29" s="378" t="s">
        <v>71</v>
      </c>
      <c r="B29" s="220">
        <v>7</v>
      </c>
      <c r="C29" s="179" t="s">
        <v>83</v>
      </c>
      <c r="D29" s="136" t="s">
        <v>4</v>
      </c>
      <c r="E29" s="170">
        <v>0</v>
      </c>
      <c r="F29" s="173">
        <v>0</v>
      </c>
      <c r="G29" s="227">
        <f>'1_weight_criteria'!F29/SUM('1_weight_criteria'!$F$23:$F$46)</f>
        <v>0</v>
      </c>
      <c r="H29" s="208">
        <f t="shared" si="0"/>
        <v>-4.1666666666666664E-2</v>
      </c>
      <c r="I29" s="229">
        <f t="shared" si="1"/>
        <v>-5.8823529411764705E-2</v>
      </c>
      <c r="K29" s="397" t="s">
        <v>71</v>
      </c>
      <c r="L29" s="220">
        <v>7</v>
      </c>
      <c r="M29" s="179" t="s">
        <v>83</v>
      </c>
      <c r="N29" s="89" t="s">
        <v>4</v>
      </c>
      <c r="O29" s="171" t="e">
        <f t="shared" si="2"/>
        <v>#DIV/0!</v>
      </c>
      <c r="P29" s="317" t="e">
        <f t="shared" si="3"/>
        <v>#DIV/0!</v>
      </c>
      <c r="Q29" s="255"/>
      <c r="R29" s="255"/>
      <c r="S29" s="255"/>
      <c r="T29" s="255"/>
      <c r="U29" s="255"/>
      <c r="V29" s="255"/>
      <c r="W29" s="255"/>
      <c r="X29" s="255"/>
      <c r="Y29" s="255"/>
      <c r="Z29" s="256"/>
      <c r="AA29" s="26"/>
      <c r="AB29" s="26"/>
    </row>
    <row r="30" spans="1:28" x14ac:dyDescent="0.2">
      <c r="A30" s="379"/>
      <c r="B30" s="174">
        <v>8</v>
      </c>
      <c r="C30" s="133" t="s">
        <v>84</v>
      </c>
      <c r="D30" s="90" t="s">
        <v>6</v>
      </c>
      <c r="E30" s="170">
        <v>0</v>
      </c>
      <c r="F30" s="173">
        <v>0</v>
      </c>
      <c r="G30" s="227">
        <f>'1_weight_criteria'!F30/SUM('1_weight_criteria'!$F$23:$F$46)</f>
        <v>0</v>
      </c>
      <c r="H30" s="208">
        <f t="shared" si="0"/>
        <v>-4.1666666666666664E-2</v>
      </c>
      <c r="I30" s="229">
        <f t="shared" si="1"/>
        <v>-5.8823529411764705E-2</v>
      </c>
      <c r="K30" s="402"/>
      <c r="L30" s="174">
        <v>8</v>
      </c>
      <c r="M30" s="133" t="s">
        <v>84</v>
      </c>
      <c r="N30" s="90" t="s">
        <v>6</v>
      </c>
      <c r="O30" s="171" t="e">
        <f t="shared" si="2"/>
        <v>#DIV/0!</v>
      </c>
      <c r="P30" s="317" t="e">
        <f t="shared" si="3"/>
        <v>#DIV/0!</v>
      </c>
      <c r="Q30" s="239"/>
      <c r="R30" s="239"/>
      <c r="S30" s="239"/>
      <c r="T30" s="239"/>
      <c r="U30" s="239"/>
      <c r="V30" s="239"/>
      <c r="W30" s="239"/>
      <c r="X30" s="239"/>
      <c r="Y30" s="239"/>
      <c r="Z30" s="257"/>
      <c r="AA30" s="26"/>
      <c r="AB30" s="26"/>
    </row>
    <row r="31" spans="1:28" ht="13.5" thickBot="1" x14ac:dyDescent="0.25">
      <c r="A31" s="380"/>
      <c r="B31" s="189">
        <v>9</v>
      </c>
      <c r="C31" s="222" t="s">
        <v>85</v>
      </c>
      <c r="D31" s="137" t="s">
        <v>4</v>
      </c>
      <c r="E31" s="170">
        <v>0</v>
      </c>
      <c r="F31" s="173">
        <v>0</v>
      </c>
      <c r="G31" s="227">
        <f>'1_weight_criteria'!F31/SUM('1_weight_criteria'!$F$23:$F$46)</f>
        <v>0</v>
      </c>
      <c r="H31" s="208">
        <f t="shared" si="0"/>
        <v>-4.1666666666666664E-2</v>
      </c>
      <c r="I31" s="229">
        <f t="shared" si="1"/>
        <v>-5.8823529411764705E-2</v>
      </c>
      <c r="K31" s="398"/>
      <c r="L31" s="189">
        <v>9</v>
      </c>
      <c r="M31" s="222" t="s">
        <v>85</v>
      </c>
      <c r="N31" s="137" t="s">
        <v>4</v>
      </c>
      <c r="O31" s="171" t="e">
        <f t="shared" si="2"/>
        <v>#DIV/0!</v>
      </c>
      <c r="P31" s="317" t="e">
        <f t="shared" si="3"/>
        <v>#DIV/0!</v>
      </c>
      <c r="Q31" s="260"/>
      <c r="R31" s="260"/>
      <c r="S31" s="260"/>
      <c r="T31" s="260"/>
      <c r="U31" s="260"/>
      <c r="V31" s="260"/>
      <c r="W31" s="260"/>
      <c r="X31" s="260"/>
      <c r="Y31" s="260"/>
      <c r="Z31" s="261"/>
      <c r="AA31" s="26"/>
      <c r="AB31" s="26"/>
    </row>
    <row r="32" spans="1:28" x14ac:dyDescent="0.2">
      <c r="A32" s="375" t="s">
        <v>72</v>
      </c>
      <c r="B32" s="220">
        <v>10</v>
      </c>
      <c r="C32" s="221" t="s">
        <v>86</v>
      </c>
      <c r="D32" s="138" t="s">
        <v>4</v>
      </c>
      <c r="E32" s="170">
        <v>4</v>
      </c>
      <c r="F32" s="173">
        <v>80</v>
      </c>
      <c r="G32" s="227">
        <f>'1_weight_criteria'!F32/SUM('1_weight_criteria'!$F$23:$F$46)</f>
        <v>9.3457943925233641E-2</v>
      </c>
      <c r="H32" s="208">
        <f t="shared" si="0"/>
        <v>5.1791277258566977E-2</v>
      </c>
      <c r="I32" s="229">
        <f t="shared" si="1"/>
        <v>3.4634414513468936E-2</v>
      </c>
      <c r="K32" s="399" t="s">
        <v>72</v>
      </c>
      <c r="L32" s="220">
        <v>10</v>
      </c>
      <c r="M32" s="221" t="s">
        <v>86</v>
      </c>
      <c r="N32" s="129" t="s">
        <v>4</v>
      </c>
      <c r="O32" s="171" t="e">
        <f t="shared" si="2"/>
        <v>#DIV/0!</v>
      </c>
      <c r="P32" s="317" t="e">
        <f t="shared" si="3"/>
        <v>#DIV/0!</v>
      </c>
      <c r="Q32" s="248"/>
      <c r="R32" s="248"/>
      <c r="S32" s="248"/>
      <c r="T32" s="248"/>
      <c r="U32" s="248"/>
      <c r="V32" s="248"/>
      <c r="W32" s="248"/>
      <c r="X32" s="248"/>
      <c r="Y32" s="248"/>
      <c r="Z32" s="249"/>
      <c r="AA32" s="26"/>
      <c r="AB32" s="26"/>
    </row>
    <row r="33" spans="1:26" ht="13.5" thickBot="1" x14ac:dyDescent="0.25">
      <c r="A33" s="377"/>
      <c r="B33" s="189">
        <v>11</v>
      </c>
      <c r="C33" s="135" t="s">
        <v>87</v>
      </c>
      <c r="D33" s="140" t="s">
        <v>6</v>
      </c>
      <c r="E33" s="170">
        <v>0</v>
      </c>
      <c r="F33" s="173">
        <v>0</v>
      </c>
      <c r="G33" s="227">
        <f>'1_weight_criteria'!F33/SUM('1_weight_criteria'!$F$23:$F$46)</f>
        <v>0</v>
      </c>
      <c r="H33" s="208">
        <f t="shared" si="0"/>
        <v>-4.1666666666666664E-2</v>
      </c>
      <c r="I33" s="229">
        <f t="shared" si="1"/>
        <v>-5.8823529411764705E-2</v>
      </c>
      <c r="K33" s="401"/>
      <c r="L33" s="189">
        <v>11</v>
      </c>
      <c r="M33" s="135" t="s">
        <v>87</v>
      </c>
      <c r="N33" s="140" t="s">
        <v>6</v>
      </c>
      <c r="O33" s="171" t="e">
        <f t="shared" si="2"/>
        <v>#DIV/0!</v>
      </c>
      <c r="P33" s="317" t="e">
        <f t="shared" si="3"/>
        <v>#DIV/0!</v>
      </c>
      <c r="Q33" s="242"/>
      <c r="R33" s="242"/>
      <c r="S33" s="242"/>
      <c r="T33" s="242"/>
      <c r="U33" s="242"/>
      <c r="V33" s="242"/>
      <c r="W33" s="242"/>
      <c r="X33" s="242"/>
      <c r="Y33" s="242"/>
      <c r="Z33" s="254"/>
    </row>
    <row r="34" spans="1:26" x14ac:dyDescent="0.2">
      <c r="A34" s="378" t="s">
        <v>73</v>
      </c>
      <c r="B34" s="220">
        <v>12</v>
      </c>
      <c r="C34" s="179" t="s">
        <v>88</v>
      </c>
      <c r="D34" s="141" t="s">
        <v>4</v>
      </c>
      <c r="E34" s="170">
        <v>10</v>
      </c>
      <c r="F34" s="173">
        <v>50</v>
      </c>
      <c r="G34" s="227">
        <f>'1_weight_criteria'!F34/SUM('1_weight_criteria'!$F$23:$F$46)</f>
        <v>5.8411214953271028E-2</v>
      </c>
      <c r="H34" s="208">
        <f t="shared" si="0"/>
        <v>1.6744548286604363E-2</v>
      </c>
      <c r="I34" s="229">
        <f t="shared" si="1"/>
        <v>-4.1231445849367748E-4</v>
      </c>
      <c r="K34" s="397" t="s">
        <v>73</v>
      </c>
      <c r="L34" s="220">
        <v>12</v>
      </c>
      <c r="M34" s="179" t="s">
        <v>88</v>
      </c>
      <c r="N34" s="262" t="s">
        <v>4</v>
      </c>
      <c r="O34" s="171" t="e">
        <f t="shared" si="2"/>
        <v>#DIV/0!</v>
      </c>
      <c r="P34" s="317" t="e">
        <f t="shared" si="3"/>
        <v>#DIV/0!</v>
      </c>
      <c r="Q34" s="255"/>
      <c r="R34" s="255"/>
      <c r="S34" s="255"/>
      <c r="T34" s="255"/>
      <c r="U34" s="255"/>
      <c r="V34" s="255"/>
      <c r="W34" s="255"/>
      <c r="X34" s="255"/>
      <c r="Y34" s="255"/>
      <c r="Z34" s="256"/>
    </row>
    <row r="35" spans="1:26" ht="13.5" thickBot="1" x14ac:dyDescent="0.25">
      <c r="A35" s="380"/>
      <c r="B35" s="189">
        <v>13</v>
      </c>
      <c r="C35" s="222" t="s">
        <v>89</v>
      </c>
      <c r="D35" s="137" t="s">
        <v>4</v>
      </c>
      <c r="E35" s="170">
        <v>9</v>
      </c>
      <c r="F35" s="173">
        <v>50</v>
      </c>
      <c r="G35" s="227">
        <f>'1_weight_criteria'!F35/SUM('1_weight_criteria'!$F$23:$F$46)</f>
        <v>5.8411214953271028E-2</v>
      </c>
      <c r="H35" s="208">
        <f t="shared" si="0"/>
        <v>1.6744548286604363E-2</v>
      </c>
      <c r="I35" s="229">
        <f t="shared" si="1"/>
        <v>-4.1231445849367748E-4</v>
      </c>
      <c r="K35" s="398"/>
      <c r="L35" s="189">
        <v>13</v>
      </c>
      <c r="M35" s="222" t="s">
        <v>89</v>
      </c>
      <c r="N35" s="137" t="s">
        <v>4</v>
      </c>
      <c r="O35" s="171" t="e">
        <f t="shared" si="2"/>
        <v>#DIV/0!</v>
      </c>
      <c r="P35" s="317" t="e">
        <f t="shared" si="3"/>
        <v>#DIV/0!</v>
      </c>
      <c r="Q35" s="260"/>
      <c r="R35" s="260"/>
      <c r="S35" s="260"/>
      <c r="T35" s="260"/>
      <c r="U35" s="260"/>
      <c r="V35" s="260"/>
      <c r="W35" s="260"/>
      <c r="X35" s="260"/>
      <c r="Y35" s="260"/>
      <c r="Z35" s="261"/>
    </row>
    <row r="36" spans="1:26" x14ac:dyDescent="0.2">
      <c r="A36" s="375" t="s">
        <v>74</v>
      </c>
      <c r="B36" s="220">
        <v>14</v>
      </c>
      <c r="C36" s="221" t="s">
        <v>90</v>
      </c>
      <c r="D36" s="142" t="s">
        <v>5</v>
      </c>
      <c r="E36" s="170">
        <v>8</v>
      </c>
      <c r="F36" s="173">
        <v>55</v>
      </c>
      <c r="G36" s="227">
        <f>'1_weight_criteria'!F36/SUM('1_weight_criteria'!$F$23:$F$46)</f>
        <v>6.4252336448598124E-2</v>
      </c>
      <c r="H36" s="208">
        <f t="shared" si="0"/>
        <v>2.258566978193146E-2</v>
      </c>
      <c r="I36" s="229">
        <f t="shared" si="1"/>
        <v>5.428807036833419E-3</v>
      </c>
      <c r="K36" s="399" t="s">
        <v>74</v>
      </c>
      <c r="L36" s="220">
        <v>14</v>
      </c>
      <c r="M36" s="221" t="s">
        <v>90</v>
      </c>
      <c r="N36" s="263" t="s">
        <v>5</v>
      </c>
      <c r="O36" s="171" t="e">
        <f t="shared" si="2"/>
        <v>#DIV/0!</v>
      </c>
      <c r="P36" s="317" t="e">
        <f t="shared" si="3"/>
        <v>#DIV/0!</v>
      </c>
      <c r="Q36" s="248"/>
      <c r="R36" s="248"/>
      <c r="S36" s="248"/>
      <c r="T36" s="248"/>
      <c r="U36" s="248"/>
      <c r="V36" s="248"/>
      <c r="W36" s="248"/>
      <c r="X36" s="248"/>
      <c r="Y36" s="248"/>
      <c r="Z36" s="249"/>
    </row>
    <row r="37" spans="1:26" x14ac:dyDescent="0.2">
      <c r="A37" s="376"/>
      <c r="B37" s="174">
        <v>15</v>
      </c>
      <c r="C37" s="134" t="s">
        <v>91</v>
      </c>
      <c r="D37" s="128" t="s">
        <v>6</v>
      </c>
      <c r="E37" s="170">
        <v>0</v>
      </c>
      <c r="F37" s="173">
        <v>0</v>
      </c>
      <c r="G37" s="227">
        <f>'1_weight_criteria'!F37/SUM('1_weight_criteria'!$F$23:$F$46)</f>
        <v>0</v>
      </c>
      <c r="H37" s="208">
        <f t="shared" si="0"/>
        <v>-4.1666666666666664E-2</v>
      </c>
      <c r="I37" s="229">
        <f t="shared" si="1"/>
        <v>-5.8823529411764705E-2</v>
      </c>
      <c r="K37" s="400"/>
      <c r="L37" s="174">
        <v>15</v>
      </c>
      <c r="M37" s="134" t="s">
        <v>91</v>
      </c>
      <c r="N37" s="128" t="s">
        <v>6</v>
      </c>
      <c r="O37" s="171" t="e">
        <f t="shared" si="2"/>
        <v>#DIV/0!</v>
      </c>
      <c r="P37" s="317" t="e">
        <f t="shared" si="3"/>
        <v>#DIV/0!</v>
      </c>
      <c r="Q37" s="251"/>
      <c r="R37" s="251"/>
      <c r="S37" s="251"/>
      <c r="T37" s="251"/>
      <c r="U37" s="241"/>
      <c r="V37" s="241"/>
      <c r="W37" s="241"/>
      <c r="X37" s="241"/>
      <c r="Y37" s="241"/>
      <c r="Z37" s="250"/>
    </row>
    <row r="38" spans="1:26" x14ac:dyDescent="0.2">
      <c r="A38" s="376"/>
      <c r="B38" s="174">
        <v>16</v>
      </c>
      <c r="C38" s="134" t="s">
        <v>92</v>
      </c>
      <c r="D38" s="127" t="s">
        <v>4</v>
      </c>
      <c r="E38" s="170">
        <v>0</v>
      </c>
      <c r="F38" s="173">
        <v>0</v>
      </c>
      <c r="G38" s="227">
        <f>'1_weight_criteria'!F38/SUM('1_weight_criteria'!$F$23:$F$46)</f>
        <v>0</v>
      </c>
      <c r="H38" s="208">
        <f t="shared" si="0"/>
        <v>-4.1666666666666664E-2</v>
      </c>
      <c r="I38" s="229">
        <f t="shared" si="1"/>
        <v>-5.8823529411764705E-2</v>
      </c>
      <c r="K38" s="400"/>
      <c r="L38" s="174">
        <v>16</v>
      </c>
      <c r="M38" s="134" t="s">
        <v>92</v>
      </c>
      <c r="N38" s="127" t="s">
        <v>4</v>
      </c>
      <c r="O38" s="171" t="e">
        <f t="shared" si="2"/>
        <v>#DIV/0!</v>
      </c>
      <c r="P38" s="317" t="e">
        <f t="shared" si="3"/>
        <v>#DIV/0!</v>
      </c>
      <c r="Q38" s="252"/>
      <c r="R38" s="252"/>
      <c r="S38" s="252"/>
      <c r="T38" s="252"/>
      <c r="U38" s="252"/>
      <c r="V38" s="253"/>
      <c r="W38" s="241"/>
      <c r="X38" s="241"/>
      <c r="Y38" s="241"/>
      <c r="Z38" s="250"/>
    </row>
    <row r="39" spans="1:26" s="26" customFormat="1" x14ac:dyDescent="0.2">
      <c r="A39" s="376"/>
      <c r="B39" s="175">
        <v>17</v>
      </c>
      <c r="C39" s="134" t="s">
        <v>93</v>
      </c>
      <c r="D39" s="127" t="s">
        <v>4</v>
      </c>
      <c r="E39" s="170">
        <v>0</v>
      </c>
      <c r="F39" s="173">
        <v>0</v>
      </c>
      <c r="G39" s="227">
        <f>'1_weight_criteria'!F39/SUM('1_weight_criteria'!$F$23:$F$46)</f>
        <v>0</v>
      </c>
      <c r="H39" s="208">
        <f t="shared" ref="H39:H45" si="4">G39-G$47</f>
        <v>-4.1666666666666664E-2</v>
      </c>
      <c r="I39" s="229">
        <f t="shared" si="1"/>
        <v>-5.8823529411764705E-2</v>
      </c>
      <c r="K39" s="400"/>
      <c r="L39" s="175">
        <v>17</v>
      </c>
      <c r="M39" s="134" t="s">
        <v>93</v>
      </c>
      <c r="N39" s="127" t="s">
        <v>4</v>
      </c>
      <c r="O39" s="171" t="e">
        <f t="shared" si="2"/>
        <v>#DIV/0!</v>
      </c>
      <c r="P39" s="317" t="e">
        <f t="shared" si="3"/>
        <v>#DIV/0!</v>
      </c>
      <c r="Q39" s="252"/>
      <c r="R39" s="252"/>
      <c r="S39" s="252"/>
      <c r="T39" s="252"/>
      <c r="U39" s="252"/>
      <c r="V39" s="253"/>
      <c r="W39" s="241"/>
      <c r="X39" s="241"/>
      <c r="Y39" s="241"/>
      <c r="Z39" s="250"/>
    </row>
    <row r="40" spans="1:26" s="26" customFormat="1" ht="13.5" thickBot="1" x14ac:dyDescent="0.25">
      <c r="A40" s="377"/>
      <c r="B40" s="189">
        <v>18</v>
      </c>
      <c r="C40" s="135" t="s">
        <v>94</v>
      </c>
      <c r="D40" s="130" t="s">
        <v>4</v>
      </c>
      <c r="E40" s="170">
        <v>16</v>
      </c>
      <c r="F40" s="173">
        <v>5</v>
      </c>
      <c r="G40" s="227">
        <f>'1_weight_criteria'!F40/SUM('1_weight_criteria'!$F$23:$F$46)</f>
        <v>5.8411214953271026E-3</v>
      </c>
      <c r="H40" s="208">
        <f t="shared" si="4"/>
        <v>-3.5825545171339561E-2</v>
      </c>
      <c r="I40" s="229">
        <f t="shared" si="1"/>
        <v>-5.2982407916437602E-2</v>
      </c>
      <c r="K40" s="401"/>
      <c r="L40" s="189">
        <v>18</v>
      </c>
      <c r="M40" s="135" t="s">
        <v>94</v>
      </c>
      <c r="N40" s="139" t="s">
        <v>4</v>
      </c>
      <c r="O40" s="171" t="e">
        <f t="shared" si="2"/>
        <v>#DIV/0!</v>
      </c>
      <c r="P40" s="317" t="e">
        <f t="shared" si="3"/>
        <v>#DIV/0!</v>
      </c>
      <c r="Q40" s="266"/>
      <c r="R40" s="266"/>
      <c r="S40" s="266"/>
      <c r="T40" s="266"/>
      <c r="U40" s="266"/>
      <c r="V40" s="267"/>
      <c r="W40" s="242"/>
      <c r="X40" s="242"/>
      <c r="Y40" s="242"/>
      <c r="Z40" s="254"/>
    </row>
    <row r="41" spans="1:26" s="26" customFormat="1" x14ac:dyDescent="0.2">
      <c r="A41" s="378" t="s">
        <v>75</v>
      </c>
      <c r="B41" s="223">
        <v>19</v>
      </c>
      <c r="C41" s="179" t="s">
        <v>95</v>
      </c>
      <c r="D41" s="136" t="s">
        <v>4</v>
      </c>
      <c r="E41" s="170">
        <v>13</v>
      </c>
      <c r="F41" s="173">
        <v>20</v>
      </c>
      <c r="G41" s="227">
        <f>'1_weight_criteria'!F41/SUM('1_weight_criteria'!$F$23:$F$46)</f>
        <v>2.336448598130841E-2</v>
      </c>
      <c r="H41" s="208">
        <f t="shared" si="4"/>
        <v>-1.8302180685358254E-2</v>
      </c>
      <c r="I41" s="229">
        <f t="shared" si="1"/>
        <v>-3.5459043430456291E-2</v>
      </c>
      <c r="K41" s="397" t="s">
        <v>75</v>
      </c>
      <c r="L41" s="223">
        <v>19</v>
      </c>
      <c r="M41" s="179" t="s">
        <v>95</v>
      </c>
      <c r="N41" s="89" t="s">
        <v>4</v>
      </c>
      <c r="O41" s="171" t="e">
        <f t="shared" si="2"/>
        <v>#DIV/0!</v>
      </c>
      <c r="P41" s="317" t="e">
        <f t="shared" si="3"/>
        <v>#DIV/0!</v>
      </c>
      <c r="Q41" s="264"/>
      <c r="R41" s="264"/>
      <c r="S41" s="264"/>
      <c r="T41" s="264"/>
      <c r="U41" s="264"/>
      <c r="V41" s="265"/>
      <c r="W41" s="255"/>
      <c r="X41" s="255"/>
      <c r="Y41" s="255"/>
      <c r="Z41" s="256"/>
    </row>
    <row r="42" spans="1:26" s="26" customFormat="1" x14ac:dyDescent="0.2">
      <c r="A42" s="379"/>
      <c r="B42" s="175">
        <v>20</v>
      </c>
      <c r="C42" s="133" t="s">
        <v>96</v>
      </c>
      <c r="D42" s="89" t="s">
        <v>4</v>
      </c>
      <c r="E42" s="170">
        <v>14</v>
      </c>
      <c r="F42" s="173">
        <v>20</v>
      </c>
      <c r="G42" s="227">
        <f>'1_weight_criteria'!F42/SUM('1_weight_criteria'!$F$23:$F$46)</f>
        <v>2.336448598130841E-2</v>
      </c>
      <c r="H42" s="208">
        <f t="shared" si="4"/>
        <v>-1.8302180685358254E-2</v>
      </c>
      <c r="I42" s="229">
        <f t="shared" si="1"/>
        <v>-3.5459043430456291E-2</v>
      </c>
      <c r="K42" s="402"/>
      <c r="L42" s="175">
        <v>20</v>
      </c>
      <c r="M42" s="133" t="s">
        <v>96</v>
      </c>
      <c r="N42" s="89" t="s">
        <v>4</v>
      </c>
      <c r="O42" s="171" t="e">
        <f t="shared" si="2"/>
        <v>#DIV/0!</v>
      </c>
      <c r="P42" s="317" t="e">
        <f t="shared" si="3"/>
        <v>#DIV/0!</v>
      </c>
      <c r="Q42" s="258"/>
      <c r="R42" s="258"/>
      <c r="S42" s="258"/>
      <c r="T42" s="258"/>
      <c r="U42" s="258"/>
      <c r="V42" s="259"/>
      <c r="W42" s="239"/>
      <c r="X42" s="239"/>
      <c r="Y42" s="239"/>
      <c r="Z42" s="257"/>
    </row>
    <row r="43" spans="1:26" s="26" customFormat="1" ht="13.5" thickBot="1" x14ac:dyDescent="0.25">
      <c r="A43" s="380"/>
      <c r="B43" s="189">
        <v>21</v>
      </c>
      <c r="C43" s="222" t="s">
        <v>97</v>
      </c>
      <c r="D43" s="137" t="s">
        <v>4</v>
      </c>
      <c r="E43" s="170">
        <v>15</v>
      </c>
      <c r="F43" s="173">
        <v>10</v>
      </c>
      <c r="G43" s="227">
        <f>'1_weight_criteria'!F43/SUM('1_weight_criteria'!$F$23:$F$46)</f>
        <v>1.1682242990654205E-2</v>
      </c>
      <c r="H43" s="208">
        <f t="shared" si="4"/>
        <v>-2.9984423676012457E-2</v>
      </c>
      <c r="I43" s="229">
        <f t="shared" si="1"/>
        <v>-4.7141286421110498E-2</v>
      </c>
      <c r="K43" s="398"/>
      <c r="L43" s="189">
        <v>21</v>
      </c>
      <c r="M43" s="222" t="s">
        <v>97</v>
      </c>
      <c r="N43" s="137" t="s">
        <v>4</v>
      </c>
      <c r="O43" s="171" t="e">
        <f t="shared" si="2"/>
        <v>#DIV/0!</v>
      </c>
      <c r="P43" s="317" t="e">
        <f t="shared" si="3"/>
        <v>#DIV/0!</v>
      </c>
      <c r="Q43" s="270"/>
      <c r="R43" s="270"/>
      <c r="S43" s="270"/>
      <c r="T43" s="270"/>
      <c r="U43" s="270"/>
      <c r="V43" s="271"/>
      <c r="W43" s="260"/>
      <c r="X43" s="260"/>
      <c r="Y43" s="260"/>
      <c r="Z43" s="261"/>
    </row>
    <row r="44" spans="1:26" s="26" customFormat="1" x14ac:dyDescent="0.2">
      <c r="A44" s="376" t="s">
        <v>76</v>
      </c>
      <c r="B44" s="223">
        <v>22</v>
      </c>
      <c r="C44" s="221" t="s">
        <v>98</v>
      </c>
      <c r="D44" s="129" t="s">
        <v>4</v>
      </c>
      <c r="E44" s="170">
        <v>17</v>
      </c>
      <c r="F44" s="173">
        <v>1</v>
      </c>
      <c r="G44" s="227">
        <f>'1_weight_criteria'!F44/SUM('1_weight_criteria'!$F$23:$F$46)</f>
        <v>1.1682242990654205E-3</v>
      </c>
      <c r="H44" s="208">
        <f t="shared" si="4"/>
        <v>-4.0498442367601244E-2</v>
      </c>
      <c r="I44" s="229">
        <f t="shared" si="1"/>
        <v>-5.7655305112699284E-2</v>
      </c>
      <c r="K44" s="399" t="s">
        <v>76</v>
      </c>
      <c r="L44" s="223">
        <v>22</v>
      </c>
      <c r="M44" s="221" t="s">
        <v>98</v>
      </c>
      <c r="N44" s="129" t="s">
        <v>4</v>
      </c>
      <c r="O44" s="171" t="e">
        <f t="shared" si="2"/>
        <v>#DIV/0!</v>
      </c>
      <c r="P44" s="317" t="e">
        <f t="shared" si="3"/>
        <v>#DIV/0!</v>
      </c>
      <c r="Q44" s="268"/>
      <c r="R44" s="268"/>
      <c r="S44" s="268"/>
      <c r="T44" s="268"/>
      <c r="U44" s="268"/>
      <c r="V44" s="269"/>
      <c r="W44" s="248"/>
      <c r="X44" s="248"/>
      <c r="Y44" s="248"/>
      <c r="Z44" s="249"/>
    </row>
    <row r="45" spans="1:26" s="26" customFormat="1" x14ac:dyDescent="0.2">
      <c r="A45" s="376"/>
      <c r="B45" s="175">
        <v>23</v>
      </c>
      <c r="C45" s="134" t="s">
        <v>100</v>
      </c>
      <c r="D45" s="129" t="s">
        <v>4</v>
      </c>
      <c r="E45" s="170">
        <v>6</v>
      </c>
      <c r="F45" s="173">
        <v>70</v>
      </c>
      <c r="G45" s="227">
        <f>'1_weight_criteria'!F45/SUM('1_weight_criteria'!$F$23:$F$46)</f>
        <v>8.1775700934579434E-2</v>
      </c>
      <c r="H45" s="208">
        <f t="shared" si="4"/>
        <v>4.010903426791277E-2</v>
      </c>
      <c r="I45" s="229">
        <f t="shared" si="1"/>
        <v>2.2952171522814729E-2</v>
      </c>
      <c r="K45" s="400"/>
      <c r="L45" s="175">
        <v>23</v>
      </c>
      <c r="M45" s="134" t="s">
        <v>100</v>
      </c>
      <c r="N45" s="129" t="s">
        <v>4</v>
      </c>
      <c r="O45" s="171" t="e">
        <f t="shared" si="2"/>
        <v>#DIV/0!</v>
      </c>
      <c r="P45" s="317" t="e">
        <f t="shared" si="3"/>
        <v>#DIV/0!</v>
      </c>
      <c r="Q45" s="252"/>
      <c r="R45" s="252"/>
      <c r="S45" s="252"/>
      <c r="T45" s="252"/>
      <c r="U45" s="252"/>
      <c r="V45" s="253"/>
      <c r="W45" s="241"/>
      <c r="X45" s="241"/>
      <c r="Y45" s="241"/>
      <c r="Z45" s="250"/>
    </row>
    <row r="46" spans="1:26" ht="13.5" thickBot="1" x14ac:dyDescent="0.25">
      <c r="A46" s="377"/>
      <c r="B46" s="189">
        <v>24</v>
      </c>
      <c r="C46" s="135" t="s">
        <v>99</v>
      </c>
      <c r="D46" s="130" t="s">
        <v>4</v>
      </c>
      <c r="E46" s="170">
        <v>7</v>
      </c>
      <c r="F46" s="173">
        <v>60</v>
      </c>
      <c r="G46" s="227">
        <f>'1_weight_criteria'!F46/SUM('1_weight_criteria'!$F$23:$F$46)</f>
        <v>7.0093457943925228E-2</v>
      </c>
      <c r="H46" s="208">
        <f>G46-G$47</f>
        <v>2.8426791277258563E-2</v>
      </c>
      <c r="I46" s="230">
        <f t="shared" si="1"/>
        <v>1.1269928532160522E-2</v>
      </c>
      <c r="K46" s="401"/>
      <c r="L46" s="189">
        <v>24</v>
      </c>
      <c r="M46" s="135" t="s">
        <v>99</v>
      </c>
      <c r="N46" s="130" t="s">
        <v>4</v>
      </c>
      <c r="O46" s="171" t="e">
        <f t="shared" si="2"/>
        <v>#DIV/0!</v>
      </c>
      <c r="P46" s="317" t="e">
        <f t="shared" si="3"/>
        <v>#DIV/0!</v>
      </c>
      <c r="Q46" s="242"/>
      <c r="R46" s="242"/>
      <c r="S46" s="242"/>
      <c r="T46" s="242"/>
      <c r="U46" s="242"/>
      <c r="V46" s="242"/>
      <c r="W46" s="242"/>
      <c r="X46" s="242"/>
      <c r="Y46" s="242"/>
      <c r="Z46" s="254"/>
    </row>
    <row r="47" spans="1:26" ht="25.5" x14ac:dyDescent="0.2">
      <c r="D47" s="382" t="s">
        <v>117</v>
      </c>
      <c r="E47" s="383"/>
      <c r="F47" s="344">
        <f>COUNT(F23:F46)</f>
        <v>24</v>
      </c>
      <c r="G47" s="346">
        <f>1/24</f>
        <v>4.1666666666666664E-2</v>
      </c>
      <c r="H47" s="219" t="s">
        <v>64</v>
      </c>
      <c r="I47" s="7"/>
      <c r="J47" s="7"/>
      <c r="K47" s="7"/>
    </row>
    <row r="48" spans="1:26" ht="25.5" x14ac:dyDescent="0.2">
      <c r="D48" s="381" t="s">
        <v>118</v>
      </c>
      <c r="E48" s="381"/>
      <c r="F48" s="345">
        <f>COUNTIF((F23:F46), "&gt;0")</f>
        <v>17</v>
      </c>
      <c r="G48" s="218">
        <f>(1/(COUNTIF(G23:G46,"&gt;0")))</f>
        <v>5.8823529411764705E-2</v>
      </c>
      <c r="H48" s="219" t="s">
        <v>66</v>
      </c>
    </row>
    <row r="49" spans="11:28" x14ac:dyDescent="0.2">
      <c r="P49" s="164" t="s">
        <v>47</v>
      </c>
    </row>
    <row r="50" spans="11:28" ht="13.15" customHeight="1" x14ac:dyDescent="0.2">
      <c r="K50" s="155" t="s">
        <v>63</v>
      </c>
      <c r="O50" s="85" t="s">
        <v>50</v>
      </c>
      <c r="P50" s="165" t="s">
        <v>48</v>
      </c>
    </row>
    <row r="51" spans="11:28" ht="13.5" thickBot="1" x14ac:dyDescent="0.25">
      <c r="L51" s="26"/>
      <c r="M51" s="26"/>
      <c r="N51" s="26"/>
      <c r="O51" s="85" t="s">
        <v>51</v>
      </c>
      <c r="P51" s="85" t="s">
        <v>49</v>
      </c>
      <c r="Q51" s="26"/>
      <c r="R51" s="26"/>
      <c r="S51" s="26"/>
      <c r="T51" s="26"/>
      <c r="U51" s="26"/>
      <c r="V51" s="26"/>
      <c r="W51" s="26"/>
      <c r="X51" s="26"/>
      <c r="Y51" s="26"/>
      <c r="Z51" s="26"/>
    </row>
    <row r="52" spans="11:28" ht="13.15" customHeight="1" x14ac:dyDescent="0.2">
      <c r="K52" s="384" t="s">
        <v>33</v>
      </c>
      <c r="L52" s="166" t="s">
        <v>34</v>
      </c>
      <c r="M52" s="167" t="s">
        <v>38</v>
      </c>
      <c r="N52" s="143" t="s">
        <v>40</v>
      </c>
      <c r="O52" s="403" t="s">
        <v>44</v>
      </c>
      <c r="P52" s="386" t="s">
        <v>115</v>
      </c>
      <c r="Q52" s="394" t="s">
        <v>42</v>
      </c>
      <c r="R52" s="395"/>
      <c r="S52" s="395"/>
      <c r="T52" s="395"/>
      <c r="U52" s="395"/>
      <c r="V52" s="395"/>
      <c r="W52" s="395"/>
      <c r="X52" s="395"/>
      <c r="Y52" s="395"/>
      <c r="Z52" s="396"/>
    </row>
    <row r="53" spans="11:28" ht="13.5" thickBot="1" x14ac:dyDescent="0.25">
      <c r="K53" s="385"/>
      <c r="L53" s="168"/>
      <c r="M53" s="96"/>
      <c r="N53" s="117" t="s">
        <v>37</v>
      </c>
      <c r="O53" s="404"/>
      <c r="P53" s="387"/>
      <c r="Q53" s="278">
        <v>1</v>
      </c>
      <c r="R53" s="279">
        <v>2</v>
      </c>
      <c r="S53" s="280">
        <v>3</v>
      </c>
      <c r="T53" s="280">
        <v>4</v>
      </c>
      <c r="U53" s="280">
        <v>5</v>
      </c>
      <c r="V53" s="280">
        <v>6</v>
      </c>
      <c r="W53" s="280">
        <v>7</v>
      </c>
      <c r="X53" s="280">
        <v>8</v>
      </c>
      <c r="Y53" s="280">
        <v>9</v>
      </c>
      <c r="Z53" s="281">
        <v>10</v>
      </c>
      <c r="AB53" s="315" t="s">
        <v>108</v>
      </c>
    </row>
    <row r="54" spans="11:28" x14ac:dyDescent="0.2">
      <c r="K54" s="378" t="s">
        <v>69</v>
      </c>
      <c r="L54" s="174">
        <v>1</v>
      </c>
      <c r="M54" s="133" t="s">
        <v>77</v>
      </c>
      <c r="N54" s="136" t="s">
        <v>4</v>
      </c>
      <c r="O54" s="172" t="e">
        <f>+ROUND((AVERAGE(Q54:Z54)),0)</f>
        <v>#DIV/0!</v>
      </c>
      <c r="P54" s="317" t="e">
        <f>(STDEV(Q54:Z54))/AB$54</f>
        <v>#DIV/0!</v>
      </c>
      <c r="Q54" s="282"/>
      <c r="R54" s="282"/>
      <c r="S54" s="282"/>
      <c r="T54" s="282"/>
      <c r="U54" s="282"/>
      <c r="V54" s="282"/>
      <c r="W54" s="282"/>
      <c r="X54" s="282"/>
      <c r="Y54" s="282"/>
      <c r="Z54" s="283"/>
      <c r="AB54" s="316">
        <f>STDEV(0,100)</f>
        <v>70.710678118654755</v>
      </c>
    </row>
    <row r="55" spans="11:28" x14ac:dyDescent="0.2">
      <c r="K55" s="379"/>
      <c r="L55" s="174">
        <v>2</v>
      </c>
      <c r="M55" s="178" t="s">
        <v>78</v>
      </c>
      <c r="N55" s="90" t="s">
        <v>4</v>
      </c>
      <c r="O55" s="172" t="e">
        <f t="shared" ref="O55:O77" si="5">+ROUND((AVERAGE(Q55:Z55)),0)</f>
        <v>#DIV/0!</v>
      </c>
      <c r="P55" s="317" t="e">
        <f t="shared" ref="P55:P77" si="6">(STDEV(Q55:Z55))/AB$54</f>
        <v>#DIV/0!</v>
      </c>
      <c r="Q55" s="284"/>
      <c r="R55" s="284"/>
      <c r="S55" s="284"/>
      <c r="T55" s="284"/>
      <c r="U55" s="284"/>
      <c r="V55" s="284"/>
      <c r="W55" s="284"/>
      <c r="X55" s="284"/>
      <c r="Y55" s="284"/>
      <c r="Z55" s="285"/>
    </row>
    <row r="56" spans="11:28" x14ac:dyDescent="0.2">
      <c r="K56" s="379"/>
      <c r="L56" s="174">
        <v>3</v>
      </c>
      <c r="M56" s="133" t="s">
        <v>79</v>
      </c>
      <c r="N56" s="90" t="s">
        <v>4</v>
      </c>
      <c r="O56" s="172" t="e">
        <f t="shared" si="5"/>
        <v>#DIV/0!</v>
      </c>
      <c r="P56" s="317" t="e">
        <f t="shared" si="6"/>
        <v>#DIV/0!</v>
      </c>
      <c r="Q56" s="284"/>
      <c r="R56" s="284"/>
      <c r="S56" s="284"/>
      <c r="T56" s="284"/>
      <c r="U56" s="284"/>
      <c r="V56" s="284"/>
      <c r="W56" s="284"/>
      <c r="X56" s="284"/>
      <c r="Y56" s="284"/>
      <c r="Z56" s="285"/>
    </row>
    <row r="57" spans="11:28" ht="13.5" thickBot="1" x14ac:dyDescent="0.25">
      <c r="K57" s="380"/>
      <c r="L57" s="189">
        <v>4</v>
      </c>
      <c r="M57" s="222" t="s">
        <v>80</v>
      </c>
      <c r="N57" s="137" t="s">
        <v>4</v>
      </c>
      <c r="O57" s="172" t="e">
        <f t="shared" si="5"/>
        <v>#DIV/0!</v>
      </c>
      <c r="P57" s="317" t="e">
        <f t="shared" si="6"/>
        <v>#DIV/0!</v>
      </c>
      <c r="Q57" s="286"/>
      <c r="R57" s="286"/>
      <c r="S57" s="286"/>
      <c r="T57" s="286"/>
      <c r="U57" s="286"/>
      <c r="V57" s="286"/>
      <c r="W57" s="286"/>
      <c r="X57" s="286"/>
      <c r="Y57" s="286"/>
      <c r="Z57" s="287"/>
    </row>
    <row r="58" spans="11:28" x14ac:dyDescent="0.2">
      <c r="K58" s="375" t="s">
        <v>70</v>
      </c>
      <c r="L58" s="220">
        <v>5</v>
      </c>
      <c r="M58" s="221" t="s">
        <v>81</v>
      </c>
      <c r="N58" s="129" t="s">
        <v>4</v>
      </c>
      <c r="O58" s="172" t="e">
        <f t="shared" si="5"/>
        <v>#DIV/0!</v>
      </c>
      <c r="P58" s="317" t="e">
        <f t="shared" si="6"/>
        <v>#DIV/0!</v>
      </c>
      <c r="Q58" s="272"/>
      <c r="R58" s="272"/>
      <c r="S58" s="272"/>
      <c r="T58" s="272"/>
      <c r="U58" s="272"/>
      <c r="V58" s="272"/>
      <c r="W58" s="272"/>
      <c r="X58" s="272"/>
      <c r="Y58" s="272"/>
      <c r="Z58" s="273"/>
    </row>
    <row r="59" spans="11:28" ht="13.5" thickBot="1" x14ac:dyDescent="0.25">
      <c r="K59" s="377"/>
      <c r="L59" s="174">
        <v>6</v>
      </c>
      <c r="M59" s="135" t="s">
        <v>82</v>
      </c>
      <c r="N59" s="139" t="s">
        <v>4</v>
      </c>
      <c r="O59" s="172" t="e">
        <f t="shared" si="5"/>
        <v>#DIV/0!</v>
      </c>
      <c r="P59" s="317" t="e">
        <f t="shared" si="6"/>
        <v>#DIV/0!</v>
      </c>
      <c r="Q59" s="276"/>
      <c r="R59" s="276"/>
      <c r="S59" s="276"/>
      <c r="T59" s="276"/>
      <c r="U59" s="276"/>
      <c r="V59" s="276"/>
      <c r="W59" s="276"/>
      <c r="X59" s="276"/>
      <c r="Y59" s="276"/>
      <c r="Z59" s="277"/>
    </row>
    <row r="60" spans="11:28" x14ac:dyDescent="0.2">
      <c r="K60" s="378" t="s">
        <v>71</v>
      </c>
      <c r="L60" s="174">
        <v>7</v>
      </c>
      <c r="M60" s="179" t="s">
        <v>83</v>
      </c>
      <c r="N60" s="89" t="s">
        <v>4</v>
      </c>
      <c r="O60" s="172" t="e">
        <f t="shared" si="5"/>
        <v>#DIV/0!</v>
      </c>
      <c r="P60" s="317" t="e">
        <f t="shared" si="6"/>
        <v>#DIV/0!</v>
      </c>
      <c r="Q60" s="282"/>
      <c r="R60" s="282"/>
      <c r="S60" s="282"/>
      <c r="T60" s="282"/>
      <c r="U60" s="282"/>
      <c r="V60" s="282"/>
      <c r="W60" s="282"/>
      <c r="X60" s="282"/>
      <c r="Y60" s="282"/>
      <c r="Z60" s="283"/>
    </row>
    <row r="61" spans="11:28" x14ac:dyDescent="0.2">
      <c r="K61" s="379"/>
      <c r="L61" s="174">
        <v>8</v>
      </c>
      <c r="M61" s="133" t="s">
        <v>84</v>
      </c>
      <c r="N61" s="90" t="s">
        <v>6</v>
      </c>
      <c r="O61" s="172" t="e">
        <f t="shared" si="5"/>
        <v>#DIV/0!</v>
      </c>
      <c r="P61" s="317" t="e">
        <f t="shared" si="6"/>
        <v>#DIV/0!</v>
      </c>
      <c r="Q61" s="284"/>
      <c r="R61" s="284"/>
      <c r="S61" s="284"/>
      <c r="T61" s="284"/>
      <c r="U61" s="284"/>
      <c r="V61" s="284"/>
      <c r="W61" s="284"/>
      <c r="X61" s="284"/>
      <c r="Y61" s="284"/>
      <c r="Z61" s="285"/>
    </row>
    <row r="62" spans="11:28" ht="13.5" thickBot="1" x14ac:dyDescent="0.25">
      <c r="K62" s="380"/>
      <c r="L62" s="189">
        <v>9</v>
      </c>
      <c r="M62" s="222" t="s">
        <v>85</v>
      </c>
      <c r="N62" s="137" t="s">
        <v>4</v>
      </c>
      <c r="O62" s="172" t="e">
        <f t="shared" si="5"/>
        <v>#DIV/0!</v>
      </c>
      <c r="P62" s="317" t="e">
        <f t="shared" si="6"/>
        <v>#DIV/0!</v>
      </c>
      <c r="Q62" s="286"/>
      <c r="R62" s="286"/>
      <c r="S62" s="286"/>
      <c r="T62" s="286"/>
      <c r="U62" s="286"/>
      <c r="V62" s="286"/>
      <c r="W62" s="286"/>
      <c r="X62" s="286"/>
      <c r="Y62" s="286"/>
      <c r="Z62" s="287"/>
    </row>
    <row r="63" spans="11:28" x14ac:dyDescent="0.2">
      <c r="K63" s="375" t="s">
        <v>72</v>
      </c>
      <c r="L63" s="220">
        <v>10</v>
      </c>
      <c r="M63" s="221" t="s">
        <v>86</v>
      </c>
      <c r="N63" s="129" t="s">
        <v>4</v>
      </c>
      <c r="O63" s="172" t="e">
        <f t="shared" si="5"/>
        <v>#DIV/0!</v>
      </c>
      <c r="P63" s="317" t="e">
        <f t="shared" si="6"/>
        <v>#DIV/0!</v>
      </c>
      <c r="Q63" s="272"/>
      <c r="R63" s="272"/>
      <c r="S63" s="272"/>
      <c r="T63" s="272"/>
      <c r="U63" s="272"/>
      <c r="V63" s="272"/>
      <c r="W63" s="272"/>
      <c r="X63" s="272"/>
      <c r="Y63" s="272"/>
      <c r="Z63" s="273"/>
    </row>
    <row r="64" spans="11:28" ht="13.5" thickBot="1" x14ac:dyDescent="0.25">
      <c r="K64" s="377"/>
      <c r="L64" s="174">
        <v>11</v>
      </c>
      <c r="M64" s="134" t="s">
        <v>87</v>
      </c>
      <c r="N64" s="140" t="s">
        <v>6</v>
      </c>
      <c r="O64" s="172" t="e">
        <f t="shared" si="5"/>
        <v>#DIV/0!</v>
      </c>
      <c r="P64" s="317" t="e">
        <f t="shared" si="6"/>
        <v>#DIV/0!</v>
      </c>
      <c r="Q64" s="274"/>
      <c r="R64" s="274"/>
      <c r="S64" s="274"/>
      <c r="T64" s="274"/>
      <c r="U64" s="274"/>
      <c r="V64" s="274"/>
      <c r="W64" s="274"/>
      <c r="X64" s="274"/>
      <c r="Y64" s="274"/>
      <c r="Z64" s="275"/>
    </row>
    <row r="65" spans="11:26" x14ac:dyDescent="0.2">
      <c r="K65" s="378" t="s">
        <v>73</v>
      </c>
      <c r="L65" s="174">
        <v>12</v>
      </c>
      <c r="M65" s="179" t="s">
        <v>88</v>
      </c>
      <c r="N65" s="141" t="s">
        <v>4</v>
      </c>
      <c r="O65" s="172" t="e">
        <f t="shared" si="5"/>
        <v>#DIV/0!</v>
      </c>
      <c r="P65" s="317" t="e">
        <f t="shared" si="6"/>
        <v>#DIV/0!</v>
      </c>
      <c r="Q65" s="284"/>
      <c r="R65" s="284"/>
      <c r="S65" s="284"/>
      <c r="T65" s="284"/>
      <c r="U65" s="284"/>
      <c r="V65" s="284"/>
      <c r="W65" s="284"/>
      <c r="X65" s="284"/>
      <c r="Y65" s="284"/>
      <c r="Z65" s="285"/>
    </row>
    <row r="66" spans="11:26" ht="13.5" thickBot="1" x14ac:dyDescent="0.25">
      <c r="K66" s="380"/>
      <c r="L66" s="189">
        <v>13</v>
      </c>
      <c r="M66" s="222" t="s">
        <v>89</v>
      </c>
      <c r="N66" s="137" t="s">
        <v>4</v>
      </c>
      <c r="O66" s="172" t="e">
        <f t="shared" si="5"/>
        <v>#DIV/0!</v>
      </c>
      <c r="P66" s="317" t="e">
        <f t="shared" si="6"/>
        <v>#DIV/0!</v>
      </c>
      <c r="Q66" s="286"/>
      <c r="R66" s="286"/>
      <c r="S66" s="286"/>
      <c r="T66" s="286"/>
      <c r="U66" s="286"/>
      <c r="V66" s="286"/>
      <c r="W66" s="286"/>
      <c r="X66" s="286"/>
      <c r="Y66" s="286"/>
      <c r="Z66" s="287"/>
    </row>
    <row r="67" spans="11:26" x14ac:dyDescent="0.2">
      <c r="K67" s="375" t="s">
        <v>74</v>
      </c>
      <c r="L67" s="220">
        <v>14</v>
      </c>
      <c r="M67" s="221" t="s">
        <v>90</v>
      </c>
      <c r="N67" s="263" t="s">
        <v>5</v>
      </c>
      <c r="O67" s="172" t="e">
        <f t="shared" si="5"/>
        <v>#DIV/0!</v>
      </c>
      <c r="P67" s="317" t="e">
        <f t="shared" si="6"/>
        <v>#DIV/0!</v>
      </c>
      <c r="Q67" s="272"/>
      <c r="R67" s="272"/>
      <c r="S67" s="272"/>
      <c r="T67" s="272"/>
      <c r="U67" s="272"/>
      <c r="V67" s="272"/>
      <c r="W67" s="272"/>
      <c r="X67" s="272"/>
      <c r="Y67" s="272"/>
      <c r="Z67" s="273"/>
    </row>
    <row r="68" spans="11:26" x14ac:dyDescent="0.2">
      <c r="K68" s="376"/>
      <c r="L68" s="174">
        <v>15</v>
      </c>
      <c r="M68" s="134" t="s">
        <v>91</v>
      </c>
      <c r="N68" s="128" t="s">
        <v>6</v>
      </c>
      <c r="O68" s="172" t="e">
        <f t="shared" si="5"/>
        <v>#DIV/0!</v>
      </c>
      <c r="P68" s="317" t="e">
        <f t="shared" si="6"/>
        <v>#DIV/0!</v>
      </c>
      <c r="Q68" s="274"/>
      <c r="R68" s="274"/>
      <c r="S68" s="274"/>
      <c r="T68" s="274"/>
      <c r="U68" s="274"/>
      <c r="V68" s="274"/>
      <c r="W68" s="274"/>
      <c r="X68" s="274"/>
      <c r="Y68" s="274"/>
      <c r="Z68" s="275"/>
    </row>
    <row r="69" spans="11:26" x14ac:dyDescent="0.2">
      <c r="K69" s="376"/>
      <c r="L69" s="174">
        <v>16</v>
      </c>
      <c r="M69" s="134" t="s">
        <v>92</v>
      </c>
      <c r="N69" s="127" t="s">
        <v>4</v>
      </c>
      <c r="O69" s="172" t="e">
        <f t="shared" si="5"/>
        <v>#DIV/0!</v>
      </c>
      <c r="P69" s="317" t="e">
        <f t="shared" si="6"/>
        <v>#DIV/0!</v>
      </c>
      <c r="Q69" s="274"/>
      <c r="R69" s="274"/>
      <c r="S69" s="274"/>
      <c r="T69" s="274"/>
      <c r="U69" s="274"/>
      <c r="V69" s="274"/>
      <c r="W69" s="274"/>
      <c r="X69" s="274"/>
      <c r="Y69" s="274"/>
      <c r="Z69" s="275"/>
    </row>
    <row r="70" spans="11:26" x14ac:dyDescent="0.2">
      <c r="K70" s="376"/>
      <c r="L70" s="175">
        <v>17</v>
      </c>
      <c r="M70" s="134" t="s">
        <v>93</v>
      </c>
      <c r="N70" s="127" t="s">
        <v>4</v>
      </c>
      <c r="O70" s="172" t="e">
        <f t="shared" si="5"/>
        <v>#DIV/0!</v>
      </c>
      <c r="P70" s="317" t="e">
        <f t="shared" si="6"/>
        <v>#DIV/0!</v>
      </c>
      <c r="Q70" s="274"/>
      <c r="R70" s="274"/>
      <c r="S70" s="274"/>
      <c r="T70" s="274"/>
      <c r="U70" s="274"/>
      <c r="V70" s="274"/>
      <c r="W70" s="274"/>
      <c r="X70" s="274"/>
      <c r="Y70" s="274"/>
      <c r="Z70" s="275"/>
    </row>
    <row r="71" spans="11:26" ht="13.5" thickBot="1" x14ac:dyDescent="0.25">
      <c r="K71" s="377"/>
      <c r="L71" s="189">
        <v>18</v>
      </c>
      <c r="M71" s="135" t="s">
        <v>94</v>
      </c>
      <c r="N71" s="139" t="s">
        <v>4</v>
      </c>
      <c r="O71" s="172" t="e">
        <f t="shared" si="5"/>
        <v>#DIV/0!</v>
      </c>
      <c r="P71" s="317" t="e">
        <f t="shared" si="6"/>
        <v>#DIV/0!</v>
      </c>
      <c r="Q71" s="276"/>
      <c r="R71" s="276"/>
      <c r="S71" s="276"/>
      <c r="T71" s="276"/>
      <c r="U71" s="276"/>
      <c r="V71" s="276"/>
      <c r="W71" s="276"/>
      <c r="X71" s="276"/>
      <c r="Y71" s="276"/>
      <c r="Z71" s="277"/>
    </row>
    <row r="72" spans="11:26" x14ac:dyDescent="0.2">
      <c r="K72" s="378" t="s">
        <v>75</v>
      </c>
      <c r="L72" s="223">
        <v>19</v>
      </c>
      <c r="M72" s="179" t="s">
        <v>95</v>
      </c>
      <c r="N72" s="89" t="s">
        <v>4</v>
      </c>
      <c r="O72" s="172" t="e">
        <f t="shared" si="5"/>
        <v>#DIV/0!</v>
      </c>
      <c r="P72" s="317" t="e">
        <f t="shared" si="6"/>
        <v>#DIV/0!</v>
      </c>
      <c r="Q72" s="282"/>
      <c r="R72" s="282"/>
      <c r="S72" s="282"/>
      <c r="T72" s="282"/>
      <c r="U72" s="282"/>
      <c r="V72" s="282"/>
      <c r="W72" s="282"/>
      <c r="X72" s="282"/>
      <c r="Y72" s="282"/>
      <c r="Z72" s="283"/>
    </row>
    <row r="73" spans="11:26" x14ac:dyDescent="0.2">
      <c r="K73" s="379"/>
      <c r="L73" s="175">
        <v>20</v>
      </c>
      <c r="M73" s="133" t="s">
        <v>96</v>
      </c>
      <c r="N73" s="89" t="s">
        <v>4</v>
      </c>
      <c r="O73" s="172" t="e">
        <f t="shared" si="5"/>
        <v>#DIV/0!</v>
      </c>
      <c r="P73" s="317" t="e">
        <f t="shared" si="6"/>
        <v>#DIV/0!</v>
      </c>
      <c r="Q73" s="284"/>
      <c r="R73" s="284"/>
      <c r="S73" s="284"/>
      <c r="T73" s="284"/>
      <c r="U73" s="284"/>
      <c r="V73" s="284"/>
      <c r="W73" s="284"/>
      <c r="X73" s="284"/>
      <c r="Y73" s="284"/>
      <c r="Z73" s="285"/>
    </row>
    <row r="74" spans="11:26" ht="13.5" thickBot="1" x14ac:dyDescent="0.25">
      <c r="K74" s="380"/>
      <c r="L74" s="189">
        <v>21</v>
      </c>
      <c r="M74" s="222" t="s">
        <v>97</v>
      </c>
      <c r="N74" s="137" t="s">
        <v>4</v>
      </c>
      <c r="O74" s="172" t="e">
        <f t="shared" si="5"/>
        <v>#DIV/0!</v>
      </c>
      <c r="P74" s="317" t="e">
        <f t="shared" si="6"/>
        <v>#DIV/0!</v>
      </c>
      <c r="Q74" s="286"/>
      <c r="R74" s="286"/>
      <c r="S74" s="286"/>
      <c r="T74" s="286"/>
      <c r="U74" s="286"/>
      <c r="V74" s="286"/>
      <c r="W74" s="286"/>
      <c r="X74" s="286"/>
      <c r="Y74" s="286"/>
      <c r="Z74" s="287"/>
    </row>
    <row r="75" spans="11:26" x14ac:dyDescent="0.2">
      <c r="K75" s="376" t="s">
        <v>76</v>
      </c>
      <c r="L75" s="223">
        <v>22</v>
      </c>
      <c r="M75" s="221" t="s">
        <v>98</v>
      </c>
      <c r="N75" s="129" t="s">
        <v>4</v>
      </c>
      <c r="O75" s="172" t="e">
        <f t="shared" si="5"/>
        <v>#DIV/0!</v>
      </c>
      <c r="P75" s="317" t="e">
        <f t="shared" si="6"/>
        <v>#DIV/0!</v>
      </c>
      <c r="Q75" s="272"/>
      <c r="R75" s="272"/>
      <c r="S75" s="272"/>
      <c r="T75" s="272"/>
      <c r="U75" s="272"/>
      <c r="V75" s="272"/>
      <c r="W75" s="272"/>
      <c r="X75" s="272"/>
      <c r="Y75" s="272"/>
      <c r="Z75" s="273"/>
    </row>
    <row r="76" spans="11:26" x14ac:dyDescent="0.2">
      <c r="K76" s="376"/>
      <c r="L76" s="175">
        <v>23</v>
      </c>
      <c r="M76" s="134" t="s">
        <v>100</v>
      </c>
      <c r="N76" s="129" t="s">
        <v>4</v>
      </c>
      <c r="O76" s="172" t="e">
        <f t="shared" si="5"/>
        <v>#DIV/0!</v>
      </c>
      <c r="P76" s="317" t="e">
        <f t="shared" si="6"/>
        <v>#DIV/0!</v>
      </c>
      <c r="Q76" s="274"/>
      <c r="R76" s="274"/>
      <c r="S76" s="274"/>
      <c r="T76" s="274"/>
      <c r="U76" s="274"/>
      <c r="V76" s="274"/>
      <c r="W76" s="274"/>
      <c r="X76" s="274"/>
      <c r="Y76" s="274"/>
      <c r="Z76" s="275"/>
    </row>
    <row r="77" spans="11:26" ht="13.5" thickBot="1" x14ac:dyDescent="0.25">
      <c r="K77" s="377"/>
      <c r="L77" s="189">
        <v>24</v>
      </c>
      <c r="M77" s="135" t="s">
        <v>99</v>
      </c>
      <c r="N77" s="130" t="s">
        <v>4</v>
      </c>
      <c r="O77" s="172" t="e">
        <f t="shared" si="5"/>
        <v>#DIV/0!</v>
      </c>
      <c r="P77" s="317" t="e">
        <f t="shared" si="6"/>
        <v>#DIV/0!</v>
      </c>
      <c r="Q77" s="276"/>
      <c r="R77" s="276"/>
      <c r="S77" s="276"/>
      <c r="T77" s="276"/>
      <c r="U77" s="276"/>
      <c r="V77" s="276"/>
      <c r="W77" s="276"/>
      <c r="X77" s="276"/>
      <c r="Y77" s="276"/>
      <c r="Z77" s="277"/>
    </row>
  </sheetData>
  <mergeCells count="45">
    <mergeCell ref="A8:I8"/>
    <mergeCell ref="A2:I2"/>
    <mergeCell ref="A3:I3"/>
    <mergeCell ref="A6:I6"/>
    <mergeCell ref="A7:I7"/>
    <mergeCell ref="Q21:Z21"/>
    <mergeCell ref="K34:K35"/>
    <mergeCell ref="K36:K40"/>
    <mergeCell ref="K41:K43"/>
    <mergeCell ref="Q52:Z52"/>
    <mergeCell ref="K44:K46"/>
    <mergeCell ref="O21:O22"/>
    <mergeCell ref="K23:K26"/>
    <mergeCell ref="K27:K28"/>
    <mergeCell ref="K29:K31"/>
    <mergeCell ref="K32:K33"/>
    <mergeCell ref="K21:K22"/>
    <mergeCell ref="O52:O53"/>
    <mergeCell ref="P52:P53"/>
    <mergeCell ref="A44:A46"/>
    <mergeCell ref="K52:K53"/>
    <mergeCell ref="P21:P22"/>
    <mergeCell ref="M21:M22"/>
    <mergeCell ref="L21:L22"/>
    <mergeCell ref="A29:A31"/>
    <mergeCell ref="A32:A33"/>
    <mergeCell ref="A34:A35"/>
    <mergeCell ref="A36:A40"/>
    <mergeCell ref="A41:A43"/>
    <mergeCell ref="A21:A22"/>
    <mergeCell ref="B21:B22"/>
    <mergeCell ref="C21:C22"/>
    <mergeCell ref="A23:A26"/>
    <mergeCell ref="A27:A28"/>
    <mergeCell ref="H21:I21"/>
    <mergeCell ref="K54:K57"/>
    <mergeCell ref="K58:K59"/>
    <mergeCell ref="K60:K62"/>
    <mergeCell ref="D48:E48"/>
    <mergeCell ref="D47:E47"/>
    <mergeCell ref="K67:K71"/>
    <mergeCell ref="K72:K74"/>
    <mergeCell ref="K75:K77"/>
    <mergeCell ref="K63:K64"/>
    <mergeCell ref="K65:K6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B1486"/>
  <sheetViews>
    <sheetView workbookViewId="0">
      <selection activeCell="I34" sqref="I34"/>
    </sheetView>
  </sheetViews>
  <sheetFormatPr defaultRowHeight="12.75" x14ac:dyDescent="0.2"/>
  <cols>
    <col min="2" max="2" width="40.28515625" style="26" customWidth="1"/>
    <col min="3" max="3" width="51.42578125" style="3" customWidth="1"/>
    <col min="4" max="4" width="12.28515625" style="5" customWidth="1"/>
    <col min="5" max="5" width="10.42578125" style="5" customWidth="1"/>
    <col min="6" max="6" width="7.140625" style="3" bestFit="1" customWidth="1"/>
    <col min="7" max="7" width="9.5703125" style="3" bestFit="1" customWidth="1"/>
    <col min="8" max="8" width="7.7109375" style="3" bestFit="1" customWidth="1"/>
    <col min="9" max="9" width="11.140625" style="3" customWidth="1"/>
    <col min="10" max="10" width="9.5703125" style="3" bestFit="1" customWidth="1"/>
    <col min="11" max="11" width="7.85546875" bestFit="1" customWidth="1"/>
    <col min="12" max="12" width="5.5703125" style="2" bestFit="1" customWidth="1"/>
    <col min="13" max="13" width="7" bestFit="1" customWidth="1"/>
    <col min="14" max="14" width="5.5703125" bestFit="1" customWidth="1"/>
    <col min="15" max="15" width="8.7109375" bestFit="1" customWidth="1"/>
    <col min="16" max="16" width="5.5703125" customWidth="1"/>
    <col min="17" max="17" width="12.42578125" customWidth="1"/>
    <col min="18" max="18" width="10.5703125" customWidth="1"/>
    <col min="19" max="19" width="6.28515625" bestFit="1" customWidth="1"/>
    <col min="20" max="20" width="6.5703125" bestFit="1" customWidth="1"/>
    <col min="21" max="21" width="9.85546875" bestFit="1" customWidth="1"/>
    <col min="22" max="22" width="9.85546875" customWidth="1"/>
    <col min="23" max="23" width="9.85546875" bestFit="1" customWidth="1"/>
    <col min="24" max="24" width="6.7109375" bestFit="1" customWidth="1"/>
    <col min="25" max="25" width="11.140625" customWidth="1"/>
    <col min="26" max="26" width="14.42578125" customWidth="1"/>
    <col min="27" max="27" width="10.7109375" customWidth="1"/>
    <col min="28" max="28" width="13.42578125" customWidth="1"/>
    <col min="29" max="29" width="9" bestFit="1" customWidth="1"/>
    <col min="30" max="30" width="10.42578125" customWidth="1"/>
    <col min="31" max="31" width="11.140625" customWidth="1"/>
    <col min="32" max="32" width="8.5703125" bestFit="1" customWidth="1"/>
    <col min="33" max="33" width="11" bestFit="1" customWidth="1"/>
    <col min="34" max="54" width="12.7109375" customWidth="1"/>
  </cols>
  <sheetData>
    <row r="1" spans="1:54" s="9" customFormat="1" x14ac:dyDescent="0.2">
      <c r="A1" s="10" t="s">
        <v>22</v>
      </c>
      <c r="B1" s="10"/>
      <c r="D1" s="11"/>
      <c r="E1" s="11"/>
      <c r="F1" s="11"/>
      <c r="G1" s="11"/>
      <c r="H1" s="11"/>
      <c r="I1" s="11"/>
      <c r="J1" s="11"/>
      <c r="K1" s="12"/>
      <c r="L1" s="13"/>
    </row>
    <row r="2" spans="1:54" s="7" customFormat="1" x14ac:dyDescent="0.2">
      <c r="C2" s="4"/>
      <c r="D2" s="6"/>
      <c r="E2" s="6"/>
      <c r="F2" s="6"/>
      <c r="G2" s="6"/>
      <c r="H2" s="6"/>
      <c r="I2" s="6"/>
      <c r="J2" s="6"/>
      <c r="K2" s="15"/>
      <c r="L2" s="8"/>
    </row>
    <row r="3" spans="1:54" s="7" customFormat="1" x14ac:dyDescent="0.2">
      <c r="A3" s="132" t="s">
        <v>8</v>
      </c>
      <c r="B3" s="132"/>
      <c r="C3" s="4"/>
      <c r="D3" s="6"/>
      <c r="E3" s="6"/>
      <c r="F3" s="6"/>
      <c r="G3" s="6"/>
      <c r="H3" s="6"/>
      <c r="I3" s="6"/>
      <c r="J3" s="6"/>
      <c r="K3" s="15"/>
      <c r="L3" s="15"/>
      <c r="M3" s="15"/>
      <c r="N3" s="15"/>
      <c r="O3" s="15"/>
      <c r="P3" s="15"/>
      <c r="Q3" s="15"/>
      <c r="R3" s="15"/>
      <c r="S3" s="15"/>
      <c r="T3" s="15"/>
      <c r="U3" s="15"/>
      <c r="V3" s="15"/>
      <c r="W3" s="15"/>
      <c r="X3" s="15"/>
    </row>
    <row r="4" spans="1:54" s="7" customFormat="1" x14ac:dyDescent="0.2">
      <c r="A4" s="200" t="s">
        <v>59</v>
      </c>
      <c r="B4" s="201"/>
      <c r="C4" s="202"/>
      <c r="D4" s="203"/>
      <c r="E4" s="203"/>
      <c r="F4" s="203"/>
      <c r="G4" s="203"/>
      <c r="H4" s="203"/>
      <c r="I4" s="203"/>
      <c r="J4" s="203"/>
      <c r="K4" s="206"/>
      <c r="L4" s="206"/>
      <c r="M4" s="206"/>
      <c r="N4" s="206"/>
      <c r="O4" s="206"/>
      <c r="P4" s="206"/>
      <c r="Q4" s="206"/>
      <c r="R4" s="206"/>
      <c r="S4" s="206"/>
      <c r="T4" s="206"/>
      <c r="U4" s="206"/>
      <c r="V4" s="206"/>
      <c r="W4" s="206"/>
      <c r="X4" s="206"/>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row>
    <row r="5" spans="1:54" x14ac:dyDescent="0.2">
      <c r="A5" s="200" t="s">
        <v>60</v>
      </c>
      <c r="B5" s="201"/>
      <c r="C5" s="204"/>
      <c r="D5" s="205"/>
      <c r="E5" s="205"/>
      <c r="F5" s="205"/>
      <c r="G5" s="205"/>
      <c r="H5" s="205"/>
      <c r="I5" s="205"/>
      <c r="J5" s="205"/>
      <c r="K5" s="17"/>
      <c r="L5" s="17"/>
      <c r="M5" s="17"/>
      <c r="N5" s="17"/>
      <c r="O5" s="17"/>
      <c r="P5" s="17"/>
      <c r="Q5" s="17"/>
      <c r="R5" s="17"/>
      <c r="S5" s="17"/>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row>
    <row r="6" spans="1:54" s="1" customFormat="1" x14ac:dyDescent="0.2">
      <c r="A6" s="201" t="s">
        <v>61</v>
      </c>
      <c r="B6" s="201"/>
      <c r="C6" s="204"/>
      <c r="D6" s="205"/>
      <c r="E6" s="205"/>
      <c r="F6" s="205"/>
      <c r="G6" s="205"/>
      <c r="H6" s="205"/>
      <c r="I6" s="205"/>
      <c r="J6" s="205"/>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8"/>
      <c r="AT6" s="18"/>
      <c r="AU6" s="18"/>
      <c r="AV6" s="18"/>
      <c r="AW6" s="18"/>
      <c r="AX6" s="18"/>
      <c r="AY6" s="18"/>
      <c r="AZ6" s="18"/>
      <c r="BA6" s="18"/>
      <c r="BB6" s="18"/>
    </row>
    <row r="7" spans="1:54" s="1" customFormat="1" x14ac:dyDescent="0.2">
      <c r="A7" s="84"/>
      <c r="B7" s="84"/>
      <c r="C7" s="16"/>
      <c r="D7" s="104"/>
      <c r="E7" s="104"/>
      <c r="F7" s="104"/>
      <c r="G7" s="104"/>
      <c r="H7" s="104"/>
      <c r="I7" s="104"/>
      <c r="J7" s="104"/>
    </row>
    <row r="8" spans="1:54" x14ac:dyDescent="0.2">
      <c r="A8" s="216"/>
      <c r="B8" s="103" t="s">
        <v>102</v>
      </c>
      <c r="C8" s="348" t="s">
        <v>124</v>
      </c>
      <c r="D8" s="177"/>
      <c r="E8" s="16"/>
      <c r="F8" s="16"/>
      <c r="G8" s="16"/>
      <c r="H8" s="16"/>
      <c r="I8" s="16"/>
      <c r="X8" s="1"/>
    </row>
    <row r="9" spans="1:54" s="26" customFormat="1" x14ac:dyDescent="0.2">
      <c r="B9" s="103"/>
      <c r="C9" s="103"/>
      <c r="D9" s="177"/>
      <c r="E9" s="16"/>
      <c r="F9" s="16"/>
      <c r="G9" s="16"/>
      <c r="H9" s="16"/>
      <c r="I9" s="16"/>
      <c r="J9" s="3"/>
      <c r="L9" s="2"/>
    </row>
    <row r="10" spans="1:54" x14ac:dyDescent="0.2">
      <c r="A10" s="101"/>
      <c r="B10" s="102"/>
      <c r="C10" s="131"/>
      <c r="D10" s="99" t="s">
        <v>40</v>
      </c>
      <c r="E10" s="424" t="s">
        <v>36</v>
      </c>
      <c r="F10" s="425"/>
      <c r="G10" s="425"/>
      <c r="H10" s="425"/>
      <c r="I10" s="425"/>
      <c r="J10" s="426"/>
      <c r="K10" s="412" t="s">
        <v>36</v>
      </c>
      <c r="L10" s="413"/>
      <c r="M10" s="413"/>
      <c r="N10" s="413"/>
      <c r="O10" s="413"/>
      <c r="P10" s="414"/>
      <c r="Q10" s="412" t="s">
        <v>36</v>
      </c>
      <c r="R10" s="413"/>
      <c r="S10" s="413"/>
      <c r="T10" s="413"/>
      <c r="U10" s="413"/>
      <c r="V10" s="414"/>
      <c r="W10" s="412" t="s">
        <v>36</v>
      </c>
      <c r="X10" s="413"/>
      <c r="Y10" s="413"/>
      <c r="Z10" s="413"/>
      <c r="AA10" s="413"/>
      <c r="AB10" s="414"/>
      <c r="AC10" s="412" t="s">
        <v>36</v>
      </c>
      <c r="AD10" s="413"/>
      <c r="AE10" s="413"/>
      <c r="AF10" s="413"/>
      <c r="AG10" s="413"/>
      <c r="AH10" s="414"/>
      <c r="AI10" s="412" t="s">
        <v>36</v>
      </c>
      <c r="AJ10" s="413"/>
      <c r="AK10" s="413"/>
      <c r="AL10" s="413"/>
      <c r="AM10" s="413"/>
      <c r="AN10" s="414"/>
      <c r="AO10" s="412" t="s">
        <v>36</v>
      </c>
      <c r="AP10" s="413"/>
      <c r="AQ10" s="413"/>
      <c r="AR10" s="413"/>
      <c r="AS10" s="413"/>
      <c r="AT10" s="414"/>
      <c r="AU10" s="427" t="s">
        <v>36</v>
      </c>
      <c r="AV10" s="428"/>
      <c r="AW10" s="428"/>
      <c r="AX10" s="428"/>
      <c r="AY10" s="428"/>
      <c r="AZ10" s="428"/>
      <c r="BA10" s="428"/>
      <c r="BB10" s="428"/>
    </row>
    <row r="11" spans="1:54" ht="51.75" thickBot="1" x14ac:dyDescent="0.25">
      <c r="A11" s="93" t="s">
        <v>34</v>
      </c>
      <c r="B11" s="94" t="s">
        <v>39</v>
      </c>
      <c r="C11" s="95" t="s">
        <v>38</v>
      </c>
      <c r="D11" s="176" t="s">
        <v>37</v>
      </c>
      <c r="E11" s="353" t="s">
        <v>140</v>
      </c>
      <c r="F11" s="353" t="s">
        <v>126</v>
      </c>
      <c r="G11" s="353" t="s">
        <v>141</v>
      </c>
      <c r="H11" s="353" t="s">
        <v>142</v>
      </c>
      <c r="I11" s="354" t="s">
        <v>143</v>
      </c>
      <c r="J11" s="354" t="s">
        <v>144</v>
      </c>
      <c r="K11" s="353" t="s">
        <v>127</v>
      </c>
      <c r="L11" s="353" t="s">
        <v>128</v>
      </c>
      <c r="M11" s="353" t="s">
        <v>129</v>
      </c>
      <c r="N11" s="353" t="s">
        <v>130</v>
      </c>
      <c r="O11" s="353" t="s">
        <v>131</v>
      </c>
      <c r="P11" s="353" t="s">
        <v>132</v>
      </c>
      <c r="Q11" s="353" t="s">
        <v>145</v>
      </c>
      <c r="R11" s="353" t="s">
        <v>146</v>
      </c>
      <c r="S11" s="353" t="s">
        <v>133</v>
      </c>
      <c r="T11" s="353" t="s">
        <v>134</v>
      </c>
      <c r="U11" s="353" t="s">
        <v>147</v>
      </c>
      <c r="V11" s="353" t="s">
        <v>139</v>
      </c>
      <c r="W11" s="353" t="s">
        <v>135</v>
      </c>
      <c r="X11" s="353" t="s">
        <v>136</v>
      </c>
      <c r="Y11" s="353" t="s">
        <v>148</v>
      </c>
      <c r="Z11" s="353" t="s">
        <v>149</v>
      </c>
      <c r="AA11" s="353" t="s">
        <v>150</v>
      </c>
      <c r="AB11" s="353" t="s">
        <v>151</v>
      </c>
      <c r="AC11" s="353" t="s">
        <v>137</v>
      </c>
      <c r="AD11" s="353" t="s">
        <v>138</v>
      </c>
      <c r="AE11" s="353" t="s">
        <v>152</v>
      </c>
      <c r="AF11" s="353" t="s">
        <v>153</v>
      </c>
      <c r="AG11" s="353" t="s">
        <v>154</v>
      </c>
      <c r="AH11" s="349"/>
      <c r="AI11" s="349"/>
      <c r="AJ11" s="349"/>
      <c r="AK11" s="349"/>
      <c r="AL11" s="349"/>
      <c r="AM11" s="349"/>
      <c r="AN11" s="349"/>
      <c r="AO11" s="349"/>
      <c r="AP11" s="349"/>
      <c r="AQ11" s="349"/>
      <c r="AR11" s="349"/>
      <c r="AS11" s="349"/>
      <c r="AT11" s="349"/>
      <c r="AU11" s="349"/>
      <c r="AV11" s="349"/>
      <c r="AW11" s="349"/>
      <c r="AX11" s="349"/>
      <c r="AY11" s="349"/>
      <c r="AZ11" s="349"/>
      <c r="BA11" s="349"/>
      <c r="BB11" s="349"/>
    </row>
    <row r="12" spans="1:54" x14ac:dyDescent="0.2">
      <c r="A12" s="174">
        <v>1</v>
      </c>
      <c r="B12" s="416" t="s">
        <v>27</v>
      </c>
      <c r="C12" s="133" t="s">
        <v>77</v>
      </c>
      <c r="D12" s="89" t="s">
        <v>4</v>
      </c>
      <c r="E12" s="355">
        <v>1</v>
      </c>
      <c r="F12" s="356">
        <v>2</v>
      </c>
      <c r="G12" s="356">
        <v>2</v>
      </c>
      <c r="H12" s="356">
        <v>1</v>
      </c>
      <c r="I12" s="356">
        <v>1</v>
      </c>
      <c r="J12" s="356">
        <v>2</v>
      </c>
      <c r="K12" s="356">
        <v>1</v>
      </c>
      <c r="L12" s="356">
        <v>2</v>
      </c>
      <c r="M12" s="356">
        <v>2</v>
      </c>
      <c r="N12" s="356">
        <v>1</v>
      </c>
      <c r="O12" s="356">
        <v>1</v>
      </c>
      <c r="P12" s="356">
        <v>1</v>
      </c>
      <c r="Q12" s="356">
        <v>2</v>
      </c>
      <c r="R12" s="356">
        <v>2</v>
      </c>
      <c r="S12" s="356">
        <v>2</v>
      </c>
      <c r="T12" s="356">
        <v>2</v>
      </c>
      <c r="U12" s="356">
        <v>2</v>
      </c>
      <c r="V12" s="356">
        <v>1</v>
      </c>
      <c r="W12" s="356">
        <v>2</v>
      </c>
      <c r="X12" s="356">
        <v>2</v>
      </c>
      <c r="Y12" s="357">
        <v>2</v>
      </c>
      <c r="Z12" s="356">
        <v>2</v>
      </c>
      <c r="AA12" s="356">
        <v>2</v>
      </c>
      <c r="AB12" s="356">
        <v>2</v>
      </c>
      <c r="AC12" s="356">
        <v>1</v>
      </c>
      <c r="AD12" s="356">
        <v>1</v>
      </c>
      <c r="AE12" s="358">
        <v>1</v>
      </c>
      <c r="AF12" s="358">
        <v>2</v>
      </c>
      <c r="AG12" s="358">
        <v>1</v>
      </c>
      <c r="AH12" s="350"/>
      <c r="AI12" s="350"/>
      <c r="AJ12" s="350"/>
      <c r="AK12" s="350"/>
      <c r="AL12" s="350"/>
      <c r="AM12" s="350"/>
      <c r="AN12" s="350"/>
      <c r="AO12" s="350"/>
      <c r="AP12" s="350"/>
      <c r="AQ12" s="350"/>
      <c r="AR12" s="350"/>
      <c r="AS12" s="350"/>
      <c r="AT12" s="350"/>
      <c r="AU12" s="350"/>
      <c r="AV12" s="350"/>
      <c r="AW12" s="350"/>
      <c r="AX12" s="350"/>
      <c r="AY12" s="350"/>
      <c r="AZ12" s="350"/>
      <c r="BA12" s="350"/>
      <c r="BB12" s="351"/>
    </row>
    <row r="13" spans="1:54" x14ac:dyDescent="0.2">
      <c r="A13" s="174">
        <v>2</v>
      </c>
      <c r="B13" s="417"/>
      <c r="C13" s="178" t="s">
        <v>78</v>
      </c>
      <c r="D13" s="90" t="s">
        <v>4</v>
      </c>
      <c r="E13" s="359">
        <v>3</v>
      </c>
      <c r="F13" s="360">
        <v>4</v>
      </c>
      <c r="G13" s="360">
        <v>4</v>
      </c>
      <c r="H13" s="360">
        <v>3</v>
      </c>
      <c r="I13" s="360">
        <v>2</v>
      </c>
      <c r="J13" s="360">
        <v>2</v>
      </c>
      <c r="K13" s="360">
        <v>2</v>
      </c>
      <c r="L13" s="360">
        <v>4</v>
      </c>
      <c r="M13" s="360">
        <v>4</v>
      </c>
      <c r="N13" s="360">
        <v>2</v>
      </c>
      <c r="O13" s="360">
        <v>1</v>
      </c>
      <c r="P13" s="360">
        <v>2</v>
      </c>
      <c r="Q13" s="360">
        <v>4</v>
      </c>
      <c r="R13" s="360">
        <v>4</v>
      </c>
      <c r="S13" s="360">
        <v>4</v>
      </c>
      <c r="T13" s="360">
        <v>4</v>
      </c>
      <c r="U13" s="360">
        <v>4</v>
      </c>
      <c r="V13" s="360">
        <v>3</v>
      </c>
      <c r="W13" s="360">
        <v>4</v>
      </c>
      <c r="X13" s="360">
        <v>4</v>
      </c>
      <c r="Y13" s="361">
        <v>4</v>
      </c>
      <c r="Z13" s="360">
        <v>4</v>
      </c>
      <c r="AA13" s="360">
        <v>4</v>
      </c>
      <c r="AB13" s="360">
        <v>3</v>
      </c>
      <c r="AC13" s="360">
        <v>4</v>
      </c>
      <c r="AD13" s="360">
        <v>4</v>
      </c>
      <c r="AE13" s="358">
        <v>4</v>
      </c>
      <c r="AF13" s="358">
        <v>4</v>
      </c>
      <c r="AG13" s="358">
        <v>2</v>
      </c>
      <c r="AH13" s="350"/>
      <c r="AI13" s="350"/>
      <c r="AJ13" s="350"/>
      <c r="AK13" s="350"/>
      <c r="AL13" s="350"/>
      <c r="AM13" s="350"/>
      <c r="AN13" s="350"/>
      <c r="AO13" s="350"/>
      <c r="AP13" s="350"/>
      <c r="AQ13" s="350"/>
      <c r="AR13" s="350"/>
      <c r="AS13" s="350"/>
      <c r="AT13" s="350"/>
      <c r="AU13" s="350"/>
      <c r="AV13" s="350"/>
      <c r="AW13" s="350"/>
      <c r="AX13" s="350"/>
      <c r="AY13" s="350"/>
      <c r="AZ13" s="350"/>
      <c r="BA13" s="350"/>
      <c r="BB13" s="351"/>
    </row>
    <row r="14" spans="1:54" x14ac:dyDescent="0.2">
      <c r="A14" s="174">
        <v>3</v>
      </c>
      <c r="B14" s="417"/>
      <c r="C14" s="133" t="s">
        <v>79</v>
      </c>
      <c r="D14" s="90" t="s">
        <v>4</v>
      </c>
      <c r="E14" s="357">
        <v>2</v>
      </c>
      <c r="F14" s="357">
        <v>3</v>
      </c>
      <c r="G14" s="357">
        <v>3</v>
      </c>
      <c r="H14" s="357">
        <v>3</v>
      </c>
      <c r="I14" s="357">
        <v>3</v>
      </c>
      <c r="J14" s="357">
        <v>2</v>
      </c>
      <c r="K14" s="357">
        <v>2</v>
      </c>
      <c r="L14" s="357">
        <v>3</v>
      </c>
      <c r="M14" s="357">
        <v>2</v>
      </c>
      <c r="N14" s="357">
        <v>3</v>
      </c>
      <c r="O14" s="357">
        <v>3</v>
      </c>
      <c r="P14" s="357">
        <v>2</v>
      </c>
      <c r="Q14" s="357">
        <v>3</v>
      </c>
      <c r="R14" s="357">
        <v>3</v>
      </c>
      <c r="S14" s="357">
        <v>3</v>
      </c>
      <c r="T14" s="357">
        <v>3</v>
      </c>
      <c r="U14" s="357">
        <v>3</v>
      </c>
      <c r="V14" s="357">
        <v>3</v>
      </c>
      <c r="W14" s="357">
        <v>2</v>
      </c>
      <c r="X14" s="357">
        <v>2</v>
      </c>
      <c r="Y14" s="357">
        <v>3</v>
      </c>
      <c r="Z14" s="357">
        <v>3</v>
      </c>
      <c r="AA14" s="357">
        <v>3</v>
      </c>
      <c r="AB14" s="357">
        <v>3</v>
      </c>
      <c r="AC14" s="357">
        <v>3</v>
      </c>
      <c r="AD14" s="357">
        <v>3</v>
      </c>
      <c r="AE14" s="357">
        <v>3</v>
      </c>
      <c r="AF14" s="357">
        <v>3</v>
      </c>
      <c r="AG14" s="357">
        <v>3</v>
      </c>
      <c r="AH14" s="350"/>
      <c r="AI14" s="350"/>
      <c r="AJ14" s="350"/>
      <c r="AK14" s="350"/>
      <c r="AL14" s="350"/>
      <c r="AM14" s="350"/>
      <c r="AN14" s="350"/>
      <c r="AO14" s="350"/>
      <c r="AP14" s="350"/>
      <c r="AQ14" s="350"/>
      <c r="AR14" s="350"/>
      <c r="AS14" s="350"/>
      <c r="AT14" s="350"/>
      <c r="AU14" s="350"/>
      <c r="AV14" s="350"/>
      <c r="AW14" s="350"/>
      <c r="AX14" s="350"/>
      <c r="AY14" s="350"/>
      <c r="AZ14" s="350"/>
      <c r="BA14" s="350"/>
      <c r="BB14" s="351"/>
    </row>
    <row r="15" spans="1:54" x14ac:dyDescent="0.2">
      <c r="A15" s="174">
        <v>4</v>
      </c>
      <c r="B15" s="418"/>
      <c r="C15" s="133" t="s">
        <v>80</v>
      </c>
      <c r="D15" s="90" t="s">
        <v>4</v>
      </c>
      <c r="E15" s="357">
        <v>2</v>
      </c>
      <c r="F15" s="357">
        <v>3</v>
      </c>
      <c r="G15" s="357">
        <v>3</v>
      </c>
      <c r="H15" s="357">
        <v>2</v>
      </c>
      <c r="I15" s="357">
        <v>1</v>
      </c>
      <c r="J15" s="357">
        <v>4</v>
      </c>
      <c r="K15" s="357">
        <v>2</v>
      </c>
      <c r="L15" s="357">
        <v>4</v>
      </c>
      <c r="M15" s="357">
        <v>4</v>
      </c>
      <c r="N15" s="357">
        <v>3</v>
      </c>
      <c r="O15" s="357">
        <v>1</v>
      </c>
      <c r="P15" s="357">
        <v>1</v>
      </c>
      <c r="Q15" s="357">
        <v>3</v>
      </c>
      <c r="R15" s="357">
        <v>2</v>
      </c>
      <c r="S15" s="357">
        <v>4</v>
      </c>
      <c r="T15" s="357">
        <v>4</v>
      </c>
      <c r="U15" s="357">
        <v>4</v>
      </c>
      <c r="V15" s="357">
        <v>3</v>
      </c>
      <c r="W15" s="357">
        <v>3</v>
      </c>
      <c r="X15" s="357">
        <v>3</v>
      </c>
      <c r="Y15" s="357">
        <v>3</v>
      </c>
      <c r="Z15" s="357">
        <v>3</v>
      </c>
      <c r="AA15" s="357">
        <v>3</v>
      </c>
      <c r="AB15" s="357">
        <v>3</v>
      </c>
      <c r="AC15" s="357">
        <v>2</v>
      </c>
      <c r="AD15" s="357">
        <v>3</v>
      </c>
      <c r="AE15" s="357">
        <v>3</v>
      </c>
      <c r="AF15" s="357">
        <v>3</v>
      </c>
      <c r="AG15" s="357">
        <v>2</v>
      </c>
      <c r="AH15" s="350"/>
      <c r="AI15" s="350"/>
      <c r="AJ15" s="350"/>
      <c r="AK15" s="350"/>
      <c r="AL15" s="350"/>
      <c r="AM15" s="350"/>
      <c r="AN15" s="350"/>
      <c r="AO15" s="350"/>
      <c r="AP15" s="350"/>
      <c r="AQ15" s="350"/>
      <c r="AR15" s="350"/>
      <c r="AS15" s="350"/>
      <c r="AT15" s="350"/>
      <c r="AU15" s="350"/>
      <c r="AV15" s="350"/>
      <c r="AW15" s="350"/>
      <c r="AX15" s="350"/>
      <c r="AY15" s="350"/>
      <c r="AZ15" s="350"/>
      <c r="BA15" s="350"/>
      <c r="BB15" s="351"/>
    </row>
    <row r="16" spans="1:54" x14ac:dyDescent="0.2">
      <c r="A16" s="174">
        <v>5</v>
      </c>
      <c r="B16" s="419" t="s">
        <v>28</v>
      </c>
      <c r="C16" s="134" t="s">
        <v>81</v>
      </c>
      <c r="D16" s="127" t="s">
        <v>4</v>
      </c>
      <c r="E16" s="357">
        <v>1</v>
      </c>
      <c r="F16" s="357">
        <v>2</v>
      </c>
      <c r="G16" s="357">
        <v>1</v>
      </c>
      <c r="H16" s="357">
        <v>1</v>
      </c>
      <c r="I16" s="357">
        <v>2</v>
      </c>
      <c r="J16" s="357">
        <v>1</v>
      </c>
      <c r="K16" s="357">
        <v>2</v>
      </c>
      <c r="L16" s="357">
        <v>2</v>
      </c>
      <c r="M16" s="357">
        <v>1</v>
      </c>
      <c r="N16" s="357">
        <v>2</v>
      </c>
      <c r="O16" s="357">
        <v>2</v>
      </c>
      <c r="P16" s="357">
        <v>2</v>
      </c>
      <c r="Q16" s="357">
        <v>1</v>
      </c>
      <c r="R16" s="357">
        <v>2</v>
      </c>
      <c r="S16" s="357">
        <v>2</v>
      </c>
      <c r="T16" s="357">
        <v>2</v>
      </c>
      <c r="U16" s="357">
        <v>3</v>
      </c>
      <c r="V16" s="357">
        <v>1</v>
      </c>
      <c r="W16" s="357">
        <v>1</v>
      </c>
      <c r="X16" s="357">
        <v>2</v>
      </c>
      <c r="Y16" s="357">
        <v>1</v>
      </c>
      <c r="Z16" s="357">
        <v>2</v>
      </c>
      <c r="AA16" s="357">
        <v>2</v>
      </c>
      <c r="AB16" s="357">
        <v>2</v>
      </c>
      <c r="AC16" s="357">
        <v>1</v>
      </c>
      <c r="AD16" s="357">
        <v>1</v>
      </c>
      <c r="AE16" s="358">
        <v>2</v>
      </c>
      <c r="AF16" s="358">
        <v>1</v>
      </c>
      <c r="AG16" s="358">
        <v>2</v>
      </c>
      <c r="AH16" s="350"/>
      <c r="AI16" s="350"/>
      <c r="AJ16" s="350"/>
      <c r="AK16" s="350"/>
      <c r="AL16" s="350"/>
      <c r="AM16" s="350"/>
      <c r="AN16" s="350"/>
      <c r="AO16" s="350"/>
      <c r="AP16" s="350"/>
      <c r="AQ16" s="350"/>
      <c r="AR16" s="350"/>
      <c r="AS16" s="350"/>
      <c r="AT16" s="350"/>
      <c r="AU16" s="350"/>
      <c r="AV16" s="350"/>
      <c r="AW16" s="350"/>
      <c r="AX16" s="350"/>
      <c r="AY16" s="350"/>
      <c r="AZ16" s="350"/>
      <c r="BA16" s="350"/>
      <c r="BB16" s="351"/>
    </row>
    <row r="17" spans="1:54" s="26" customFormat="1" x14ac:dyDescent="0.2">
      <c r="A17" s="174">
        <v>6</v>
      </c>
      <c r="B17" s="420"/>
      <c r="C17" s="134" t="s">
        <v>82</v>
      </c>
      <c r="D17" s="127" t="s">
        <v>4</v>
      </c>
      <c r="E17" s="357">
        <v>3</v>
      </c>
      <c r="F17" s="357">
        <v>4</v>
      </c>
      <c r="G17" s="357">
        <v>3</v>
      </c>
      <c r="H17" s="357">
        <v>2</v>
      </c>
      <c r="I17" s="357">
        <v>2</v>
      </c>
      <c r="J17" s="357">
        <v>4</v>
      </c>
      <c r="K17" s="357">
        <v>3</v>
      </c>
      <c r="L17" s="357">
        <v>3</v>
      </c>
      <c r="M17" s="357">
        <v>1</v>
      </c>
      <c r="N17" s="357">
        <v>3</v>
      </c>
      <c r="O17" s="357">
        <v>2</v>
      </c>
      <c r="P17" s="357">
        <v>2</v>
      </c>
      <c r="Q17" s="357">
        <v>4</v>
      </c>
      <c r="R17" s="357">
        <v>2</v>
      </c>
      <c r="S17" s="357">
        <v>4</v>
      </c>
      <c r="T17" s="357">
        <v>4</v>
      </c>
      <c r="U17" s="357">
        <v>3</v>
      </c>
      <c r="V17" s="357">
        <v>1</v>
      </c>
      <c r="W17" s="357">
        <v>4</v>
      </c>
      <c r="X17" s="357">
        <v>3</v>
      </c>
      <c r="Y17" s="357">
        <v>2</v>
      </c>
      <c r="Z17" s="357">
        <v>4</v>
      </c>
      <c r="AA17" s="357">
        <v>2</v>
      </c>
      <c r="AB17" s="357">
        <v>3</v>
      </c>
      <c r="AC17" s="357">
        <v>2</v>
      </c>
      <c r="AD17" s="357">
        <v>3</v>
      </c>
      <c r="AE17" s="358">
        <v>4</v>
      </c>
      <c r="AF17" s="358">
        <v>3</v>
      </c>
      <c r="AG17" s="358">
        <v>2</v>
      </c>
      <c r="AH17" s="350"/>
      <c r="AI17" s="350"/>
      <c r="AJ17" s="350"/>
      <c r="AK17" s="350"/>
      <c r="AL17" s="350"/>
      <c r="AM17" s="350"/>
      <c r="AN17" s="350"/>
      <c r="AO17" s="350"/>
      <c r="AP17" s="350"/>
      <c r="AQ17" s="350"/>
      <c r="AR17" s="350"/>
      <c r="AS17" s="350"/>
      <c r="AT17" s="350"/>
      <c r="AU17" s="350"/>
      <c r="AV17" s="350"/>
      <c r="AW17" s="350"/>
      <c r="AX17" s="350"/>
      <c r="AY17" s="350"/>
      <c r="AZ17" s="350"/>
      <c r="BA17" s="350"/>
      <c r="BB17" s="351"/>
    </row>
    <row r="18" spans="1:54" x14ac:dyDescent="0.2">
      <c r="A18" s="174">
        <v>7</v>
      </c>
      <c r="B18" s="421" t="s">
        <v>29</v>
      </c>
      <c r="C18" s="133" t="s">
        <v>83</v>
      </c>
      <c r="D18" s="90" t="s">
        <v>4</v>
      </c>
      <c r="E18" s="199">
        <v>0</v>
      </c>
      <c r="F18" s="199">
        <v>0</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350"/>
      <c r="AI18" s="350"/>
      <c r="AJ18" s="350"/>
      <c r="AK18" s="350"/>
      <c r="AL18" s="350"/>
      <c r="AM18" s="350"/>
      <c r="AN18" s="350"/>
      <c r="AO18" s="350"/>
      <c r="AP18" s="350"/>
      <c r="AQ18" s="350"/>
      <c r="AR18" s="350"/>
      <c r="AS18" s="350"/>
      <c r="AT18" s="350"/>
      <c r="AU18" s="350"/>
      <c r="AV18" s="350"/>
      <c r="AW18" s="350"/>
      <c r="AX18" s="350"/>
      <c r="AY18" s="350"/>
      <c r="AZ18" s="350"/>
      <c r="BA18" s="350"/>
      <c r="BB18" s="351"/>
    </row>
    <row r="19" spans="1:54" x14ac:dyDescent="0.2">
      <c r="A19" s="174">
        <v>8</v>
      </c>
      <c r="B19" s="417"/>
      <c r="C19" s="133" t="s">
        <v>84</v>
      </c>
      <c r="D19" s="90" t="s">
        <v>6</v>
      </c>
      <c r="E19" s="199">
        <v>0</v>
      </c>
      <c r="F19" s="199">
        <v>0</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350"/>
      <c r="AI19" s="350"/>
      <c r="AJ19" s="350"/>
      <c r="AK19" s="350"/>
      <c r="AL19" s="350"/>
      <c r="AM19" s="350"/>
      <c r="AN19" s="350"/>
      <c r="AO19" s="350"/>
      <c r="AP19" s="350"/>
      <c r="AQ19" s="350"/>
      <c r="AR19" s="350"/>
      <c r="AS19" s="350"/>
      <c r="AT19" s="350"/>
      <c r="AU19" s="350"/>
      <c r="AV19" s="350"/>
      <c r="AW19" s="350"/>
      <c r="AX19" s="350"/>
      <c r="AY19" s="350"/>
      <c r="AZ19" s="350"/>
      <c r="BA19" s="350"/>
      <c r="BB19" s="351"/>
    </row>
    <row r="20" spans="1:54" x14ac:dyDescent="0.2">
      <c r="A20" s="174">
        <v>9</v>
      </c>
      <c r="B20" s="418"/>
      <c r="C20" s="133" t="s">
        <v>85</v>
      </c>
      <c r="D20" s="90" t="s">
        <v>4</v>
      </c>
      <c r="E20" s="199">
        <v>0</v>
      </c>
      <c r="F20" s="199">
        <v>0</v>
      </c>
      <c r="G20" s="199">
        <v>0</v>
      </c>
      <c r="H20" s="199">
        <v>0</v>
      </c>
      <c r="I20" s="199">
        <v>0</v>
      </c>
      <c r="J20" s="199">
        <v>0</v>
      </c>
      <c r="K20" s="199">
        <v>0</v>
      </c>
      <c r="L20" s="199">
        <v>0</v>
      </c>
      <c r="M20" s="199">
        <v>0</v>
      </c>
      <c r="N20" s="199">
        <v>0</v>
      </c>
      <c r="O20" s="199">
        <v>0</v>
      </c>
      <c r="P20" s="199">
        <v>0</v>
      </c>
      <c r="Q20" s="199">
        <v>0</v>
      </c>
      <c r="R20" s="199">
        <v>0</v>
      </c>
      <c r="S20" s="199">
        <v>0</v>
      </c>
      <c r="T20" s="199">
        <v>0</v>
      </c>
      <c r="U20" s="199">
        <v>0</v>
      </c>
      <c r="V20" s="199">
        <v>0</v>
      </c>
      <c r="W20" s="199">
        <v>0</v>
      </c>
      <c r="X20" s="199">
        <v>0</v>
      </c>
      <c r="Y20" s="199">
        <v>0</v>
      </c>
      <c r="Z20" s="199">
        <v>0</v>
      </c>
      <c r="AA20" s="199">
        <v>0</v>
      </c>
      <c r="AB20" s="199">
        <v>0</v>
      </c>
      <c r="AC20" s="199">
        <v>0</v>
      </c>
      <c r="AD20" s="199">
        <v>0</v>
      </c>
      <c r="AE20" s="199">
        <v>0</v>
      </c>
      <c r="AF20" s="199">
        <v>0</v>
      </c>
      <c r="AG20" s="199">
        <v>0</v>
      </c>
      <c r="AH20" s="350"/>
      <c r="AI20" s="350"/>
      <c r="AJ20" s="350"/>
      <c r="AK20" s="350"/>
      <c r="AL20" s="350"/>
      <c r="AM20" s="350"/>
      <c r="AN20" s="350"/>
      <c r="AO20" s="350"/>
      <c r="AP20" s="350"/>
      <c r="AQ20" s="350"/>
      <c r="AR20" s="350"/>
      <c r="AS20" s="350"/>
      <c r="AT20" s="350"/>
      <c r="AU20" s="350"/>
      <c r="AV20" s="350"/>
      <c r="AW20" s="350"/>
      <c r="AX20" s="350"/>
      <c r="AY20" s="350"/>
      <c r="AZ20" s="350"/>
      <c r="BA20" s="350"/>
      <c r="BB20" s="351"/>
    </row>
    <row r="21" spans="1:54" x14ac:dyDescent="0.2">
      <c r="A21" s="174">
        <v>10</v>
      </c>
      <c r="B21" s="419" t="s">
        <v>101</v>
      </c>
      <c r="C21" s="134" t="s">
        <v>86</v>
      </c>
      <c r="D21" s="127" t="s">
        <v>4</v>
      </c>
      <c r="E21" s="357">
        <v>2</v>
      </c>
      <c r="F21" s="357">
        <v>3</v>
      </c>
      <c r="G21" s="357">
        <v>3</v>
      </c>
      <c r="H21" s="357">
        <v>1</v>
      </c>
      <c r="I21" s="357">
        <v>1</v>
      </c>
      <c r="J21" s="357">
        <v>1</v>
      </c>
      <c r="K21" s="357">
        <v>2</v>
      </c>
      <c r="L21" s="357">
        <v>2</v>
      </c>
      <c r="M21" s="357">
        <v>1</v>
      </c>
      <c r="N21" s="357">
        <v>2</v>
      </c>
      <c r="O21" s="357">
        <v>1</v>
      </c>
      <c r="P21" s="357">
        <v>1</v>
      </c>
      <c r="Q21" s="357">
        <v>1</v>
      </c>
      <c r="R21" s="357">
        <v>1</v>
      </c>
      <c r="S21" s="357">
        <v>3</v>
      </c>
      <c r="T21" s="357">
        <v>3</v>
      </c>
      <c r="U21" s="357">
        <v>1</v>
      </c>
      <c r="V21" s="357">
        <v>3</v>
      </c>
      <c r="W21" s="357">
        <v>1</v>
      </c>
      <c r="X21" s="357">
        <v>2</v>
      </c>
      <c r="Y21" s="357">
        <v>3</v>
      </c>
      <c r="Z21" s="357">
        <v>3</v>
      </c>
      <c r="AA21" s="357">
        <v>1</v>
      </c>
      <c r="AB21" s="357">
        <v>1</v>
      </c>
      <c r="AC21" s="357">
        <v>2</v>
      </c>
      <c r="AD21" s="357">
        <v>4</v>
      </c>
      <c r="AE21" s="358">
        <v>2</v>
      </c>
      <c r="AF21" s="358">
        <v>1</v>
      </c>
      <c r="AG21" s="358">
        <v>2</v>
      </c>
      <c r="AH21" s="350"/>
      <c r="AI21" s="350"/>
      <c r="AJ21" s="350"/>
      <c r="AK21" s="350"/>
      <c r="AL21" s="350"/>
      <c r="AM21" s="350"/>
      <c r="AN21" s="350"/>
      <c r="AO21" s="350"/>
      <c r="AP21" s="350"/>
      <c r="AQ21" s="350"/>
      <c r="AR21" s="350"/>
      <c r="AS21" s="350"/>
      <c r="AT21" s="350"/>
      <c r="AU21" s="350"/>
      <c r="AV21" s="350"/>
      <c r="AW21" s="350"/>
      <c r="AX21" s="350"/>
      <c r="AY21" s="350"/>
      <c r="AZ21" s="350"/>
      <c r="BA21" s="350"/>
      <c r="BB21" s="351"/>
    </row>
    <row r="22" spans="1:54" x14ac:dyDescent="0.2">
      <c r="A22" s="174">
        <v>11</v>
      </c>
      <c r="B22" s="420"/>
      <c r="C22" s="134" t="s">
        <v>87</v>
      </c>
      <c r="D22" s="128" t="s">
        <v>6</v>
      </c>
      <c r="E22" s="199">
        <v>0</v>
      </c>
      <c r="F22" s="199">
        <v>0</v>
      </c>
      <c r="G22" s="199">
        <v>0</v>
      </c>
      <c r="H22" s="199">
        <v>0</v>
      </c>
      <c r="I22" s="199">
        <v>0</v>
      </c>
      <c r="J22" s="199">
        <v>0</v>
      </c>
      <c r="K22" s="199">
        <v>0</v>
      </c>
      <c r="L22" s="199">
        <v>0</v>
      </c>
      <c r="M22" s="199">
        <v>0</v>
      </c>
      <c r="N22" s="199">
        <v>0</v>
      </c>
      <c r="O22" s="199">
        <v>0</v>
      </c>
      <c r="P22" s="199">
        <v>0</v>
      </c>
      <c r="Q22" s="199">
        <v>0</v>
      </c>
      <c r="R22" s="199">
        <v>0</v>
      </c>
      <c r="S22" s="199">
        <v>0</v>
      </c>
      <c r="T22" s="199">
        <v>0</v>
      </c>
      <c r="U22" s="199">
        <v>0</v>
      </c>
      <c r="V22" s="199">
        <v>0</v>
      </c>
      <c r="W22" s="199">
        <v>0</v>
      </c>
      <c r="X22" s="199">
        <v>0</v>
      </c>
      <c r="Y22" s="199">
        <v>0</v>
      </c>
      <c r="Z22" s="199">
        <v>0</v>
      </c>
      <c r="AA22" s="199">
        <v>0</v>
      </c>
      <c r="AB22" s="199">
        <v>0</v>
      </c>
      <c r="AC22" s="199">
        <v>0</v>
      </c>
      <c r="AD22" s="199">
        <v>0</v>
      </c>
      <c r="AE22" s="199">
        <v>0</v>
      </c>
      <c r="AF22" s="199">
        <v>0</v>
      </c>
      <c r="AG22" s="199">
        <v>0</v>
      </c>
      <c r="AH22" s="350"/>
      <c r="AI22" s="350"/>
      <c r="AJ22" s="350"/>
      <c r="AK22" s="350"/>
      <c r="AL22" s="350"/>
      <c r="AM22" s="350"/>
      <c r="AN22" s="350"/>
      <c r="AO22" s="350"/>
      <c r="AP22" s="350"/>
      <c r="AQ22" s="350"/>
      <c r="AR22" s="350"/>
      <c r="AS22" s="350"/>
      <c r="AT22" s="350"/>
      <c r="AU22" s="350"/>
      <c r="AV22" s="350"/>
      <c r="AW22" s="350"/>
      <c r="AX22" s="350"/>
      <c r="AY22" s="350"/>
      <c r="AZ22" s="350"/>
      <c r="BA22" s="350"/>
      <c r="BB22" s="351"/>
    </row>
    <row r="23" spans="1:54" x14ac:dyDescent="0.2">
      <c r="A23" s="174">
        <v>12</v>
      </c>
      <c r="B23" s="421" t="s">
        <v>30</v>
      </c>
      <c r="C23" s="179" t="s">
        <v>88</v>
      </c>
      <c r="D23" s="91" t="s">
        <v>4</v>
      </c>
      <c r="E23" s="357">
        <v>1</v>
      </c>
      <c r="F23" s="357">
        <v>3</v>
      </c>
      <c r="G23" s="357">
        <v>1</v>
      </c>
      <c r="H23" s="357">
        <v>2</v>
      </c>
      <c r="I23" s="357">
        <v>1</v>
      </c>
      <c r="J23" s="357">
        <v>1</v>
      </c>
      <c r="K23" s="357">
        <v>1</v>
      </c>
      <c r="L23" s="357">
        <v>1</v>
      </c>
      <c r="M23" s="357">
        <v>1</v>
      </c>
      <c r="N23" s="357">
        <v>1</v>
      </c>
      <c r="O23" s="357">
        <v>2</v>
      </c>
      <c r="P23" s="357">
        <v>1</v>
      </c>
      <c r="Q23" s="357">
        <v>1</v>
      </c>
      <c r="R23" s="357">
        <v>3</v>
      </c>
      <c r="S23" s="357">
        <v>3</v>
      </c>
      <c r="T23" s="357">
        <v>3</v>
      </c>
      <c r="U23" s="357">
        <v>1</v>
      </c>
      <c r="V23" s="357">
        <v>4</v>
      </c>
      <c r="W23" s="357">
        <v>1</v>
      </c>
      <c r="X23" s="357">
        <v>2</v>
      </c>
      <c r="Y23" s="357">
        <v>4</v>
      </c>
      <c r="Z23" s="357">
        <v>1</v>
      </c>
      <c r="AA23" s="357">
        <v>2</v>
      </c>
      <c r="AB23" s="357">
        <v>4</v>
      </c>
      <c r="AC23" s="357">
        <v>1</v>
      </c>
      <c r="AD23" s="357">
        <v>1</v>
      </c>
      <c r="AE23" s="358">
        <v>1</v>
      </c>
      <c r="AF23" s="358">
        <v>3</v>
      </c>
      <c r="AG23" s="358">
        <v>2</v>
      </c>
      <c r="AH23" s="350"/>
      <c r="AI23" s="350"/>
      <c r="AJ23" s="350"/>
      <c r="AK23" s="350"/>
      <c r="AL23" s="350"/>
      <c r="AM23" s="350"/>
      <c r="AN23" s="350"/>
      <c r="AO23" s="350"/>
      <c r="AP23" s="350"/>
      <c r="AQ23" s="350"/>
      <c r="AR23" s="350"/>
      <c r="AS23" s="350"/>
      <c r="AT23" s="350"/>
      <c r="AU23" s="350"/>
      <c r="AV23" s="350"/>
      <c r="AW23" s="350"/>
      <c r="AX23" s="350"/>
      <c r="AY23" s="350"/>
      <c r="AZ23" s="350"/>
      <c r="BA23" s="350"/>
      <c r="BB23" s="351"/>
    </row>
    <row r="24" spans="1:54" x14ac:dyDescent="0.2">
      <c r="A24" s="174">
        <v>13</v>
      </c>
      <c r="B24" s="418"/>
      <c r="C24" s="133" t="s">
        <v>89</v>
      </c>
      <c r="D24" s="90" t="s">
        <v>4</v>
      </c>
      <c r="E24" s="357">
        <v>1</v>
      </c>
      <c r="F24" s="357">
        <v>4</v>
      </c>
      <c r="G24" s="357">
        <v>4</v>
      </c>
      <c r="H24" s="357">
        <v>3</v>
      </c>
      <c r="I24" s="357">
        <v>1</v>
      </c>
      <c r="J24" s="357">
        <v>1</v>
      </c>
      <c r="K24" s="357">
        <v>1</v>
      </c>
      <c r="L24" s="357">
        <v>1</v>
      </c>
      <c r="M24" s="357">
        <v>1</v>
      </c>
      <c r="N24" s="357">
        <v>1</v>
      </c>
      <c r="O24" s="357">
        <v>1</v>
      </c>
      <c r="P24" s="357">
        <v>1</v>
      </c>
      <c r="Q24" s="357">
        <v>4</v>
      </c>
      <c r="R24" s="357">
        <v>3</v>
      </c>
      <c r="S24" s="357">
        <v>4</v>
      </c>
      <c r="T24" s="357">
        <v>4</v>
      </c>
      <c r="U24" s="357">
        <v>4</v>
      </c>
      <c r="V24" s="357">
        <v>4</v>
      </c>
      <c r="W24" s="357">
        <v>2</v>
      </c>
      <c r="X24" s="357">
        <v>1</v>
      </c>
      <c r="Y24" s="357">
        <v>1</v>
      </c>
      <c r="Z24" s="357">
        <v>3</v>
      </c>
      <c r="AA24" s="357">
        <v>4</v>
      </c>
      <c r="AB24" s="357">
        <v>4</v>
      </c>
      <c r="AC24" s="357">
        <v>1</v>
      </c>
      <c r="AD24" s="357">
        <v>4</v>
      </c>
      <c r="AE24" s="358">
        <v>4</v>
      </c>
      <c r="AF24" s="358">
        <v>4</v>
      </c>
      <c r="AG24" s="358">
        <v>1</v>
      </c>
      <c r="AH24" s="350"/>
      <c r="AI24" s="350"/>
      <c r="AJ24" s="350"/>
      <c r="AK24" s="350"/>
      <c r="AL24" s="350"/>
      <c r="AM24" s="350"/>
      <c r="AN24" s="350"/>
      <c r="AO24" s="350"/>
      <c r="AP24" s="350"/>
      <c r="AQ24" s="350"/>
      <c r="AR24" s="350"/>
      <c r="AS24" s="350"/>
      <c r="AT24" s="350"/>
      <c r="AU24" s="350"/>
      <c r="AV24" s="350"/>
      <c r="AW24" s="350"/>
      <c r="AX24" s="350"/>
      <c r="AY24" s="350"/>
      <c r="AZ24" s="350"/>
      <c r="BA24" s="350"/>
      <c r="BB24" s="351"/>
    </row>
    <row r="25" spans="1:54" x14ac:dyDescent="0.2">
      <c r="A25" s="174">
        <v>14</v>
      </c>
      <c r="B25" s="419" t="s">
        <v>31</v>
      </c>
      <c r="C25" s="134" t="s">
        <v>90</v>
      </c>
      <c r="D25" s="128" t="s">
        <v>5</v>
      </c>
      <c r="E25" s="357">
        <v>1</v>
      </c>
      <c r="F25" s="357">
        <v>1</v>
      </c>
      <c r="G25" s="357">
        <v>2</v>
      </c>
      <c r="H25" s="357">
        <v>1</v>
      </c>
      <c r="I25" s="357">
        <v>1</v>
      </c>
      <c r="J25" s="357">
        <v>1</v>
      </c>
      <c r="K25" s="357">
        <v>1</v>
      </c>
      <c r="L25" s="357">
        <v>1</v>
      </c>
      <c r="M25" s="357">
        <v>1</v>
      </c>
      <c r="N25" s="357">
        <v>1</v>
      </c>
      <c r="O25" s="357">
        <v>1</v>
      </c>
      <c r="P25" s="357">
        <v>1</v>
      </c>
      <c r="Q25" s="357">
        <v>2</v>
      </c>
      <c r="R25" s="357">
        <v>1</v>
      </c>
      <c r="S25" s="357">
        <v>1</v>
      </c>
      <c r="T25" s="357">
        <v>1</v>
      </c>
      <c r="U25" s="357">
        <v>1</v>
      </c>
      <c r="V25" s="357">
        <v>1</v>
      </c>
      <c r="W25" s="357">
        <v>2</v>
      </c>
      <c r="X25" s="357">
        <v>1</v>
      </c>
      <c r="Y25" s="357">
        <v>1</v>
      </c>
      <c r="Z25" s="357">
        <v>1</v>
      </c>
      <c r="AA25" s="357">
        <v>1</v>
      </c>
      <c r="AB25" s="357">
        <v>1</v>
      </c>
      <c r="AC25" s="357">
        <v>2</v>
      </c>
      <c r="AD25" s="357">
        <v>2</v>
      </c>
      <c r="AE25" s="358">
        <v>2</v>
      </c>
      <c r="AF25" s="358">
        <v>2</v>
      </c>
      <c r="AG25" s="358">
        <v>2</v>
      </c>
      <c r="AH25" s="350"/>
      <c r="AI25" s="350"/>
      <c r="AJ25" s="350"/>
      <c r="AK25" s="350"/>
      <c r="AL25" s="350"/>
      <c r="AM25" s="350"/>
      <c r="AN25" s="350"/>
      <c r="AO25" s="350"/>
      <c r="AP25" s="350"/>
      <c r="AQ25" s="350"/>
      <c r="AR25" s="350"/>
      <c r="AS25" s="350"/>
      <c r="AT25" s="350"/>
      <c r="AU25" s="350"/>
      <c r="AV25" s="350"/>
      <c r="AW25" s="350"/>
      <c r="AX25" s="350"/>
      <c r="AY25" s="350"/>
      <c r="AZ25" s="350"/>
      <c r="BA25" s="350"/>
      <c r="BB25" s="351"/>
    </row>
    <row r="26" spans="1:54" x14ac:dyDescent="0.2">
      <c r="A26" s="174">
        <v>15</v>
      </c>
      <c r="B26" s="422"/>
      <c r="C26" s="134" t="s">
        <v>91</v>
      </c>
      <c r="D26" s="128" t="s">
        <v>6</v>
      </c>
      <c r="E26" s="199">
        <v>0</v>
      </c>
      <c r="F26" s="199">
        <v>0</v>
      </c>
      <c r="G26" s="199">
        <v>0</v>
      </c>
      <c r="H26" s="199">
        <v>0</v>
      </c>
      <c r="I26" s="199">
        <v>0</v>
      </c>
      <c r="J26" s="199">
        <v>0</v>
      </c>
      <c r="K26" s="199">
        <v>0</v>
      </c>
      <c r="L26" s="199">
        <v>0</v>
      </c>
      <c r="M26" s="199">
        <v>0</v>
      </c>
      <c r="N26" s="199">
        <v>0</v>
      </c>
      <c r="O26" s="199">
        <v>0</v>
      </c>
      <c r="P26" s="199">
        <v>0</v>
      </c>
      <c r="Q26" s="199">
        <v>0</v>
      </c>
      <c r="R26" s="199">
        <v>0</v>
      </c>
      <c r="S26" s="199">
        <v>0</v>
      </c>
      <c r="T26" s="199">
        <v>0</v>
      </c>
      <c r="U26" s="199">
        <v>0</v>
      </c>
      <c r="V26" s="199">
        <v>0</v>
      </c>
      <c r="W26" s="199">
        <v>0</v>
      </c>
      <c r="X26" s="199">
        <v>0</v>
      </c>
      <c r="Y26" s="199">
        <v>0</v>
      </c>
      <c r="Z26" s="199">
        <v>0</v>
      </c>
      <c r="AA26" s="199">
        <v>0</v>
      </c>
      <c r="AB26" s="199">
        <v>0</v>
      </c>
      <c r="AC26" s="199">
        <v>0</v>
      </c>
      <c r="AD26" s="199">
        <v>0</v>
      </c>
      <c r="AE26" s="199">
        <v>0</v>
      </c>
      <c r="AF26" s="199">
        <v>0</v>
      </c>
      <c r="AG26" s="199">
        <v>0</v>
      </c>
      <c r="AH26" s="350"/>
      <c r="AI26" s="350"/>
      <c r="AJ26" s="350"/>
      <c r="AK26" s="350"/>
      <c r="AL26" s="350"/>
      <c r="AM26" s="350"/>
      <c r="AN26" s="350"/>
      <c r="AO26" s="350"/>
      <c r="AP26" s="350"/>
      <c r="AQ26" s="350"/>
      <c r="AR26" s="350"/>
      <c r="AS26" s="350"/>
      <c r="AT26" s="350"/>
      <c r="AU26" s="350"/>
      <c r="AV26" s="350"/>
      <c r="AW26" s="350"/>
      <c r="AX26" s="350"/>
      <c r="AY26" s="350"/>
      <c r="AZ26" s="350"/>
      <c r="BA26" s="350"/>
      <c r="BB26" s="351"/>
    </row>
    <row r="27" spans="1:54" x14ac:dyDescent="0.2">
      <c r="A27" s="174">
        <v>16</v>
      </c>
      <c r="B27" s="422"/>
      <c r="C27" s="134" t="s">
        <v>92</v>
      </c>
      <c r="D27" s="127" t="s">
        <v>4</v>
      </c>
      <c r="E27" s="199">
        <v>0</v>
      </c>
      <c r="F27" s="199">
        <v>0</v>
      </c>
      <c r="G27" s="199">
        <v>0</v>
      </c>
      <c r="H27" s="199">
        <v>0</v>
      </c>
      <c r="I27" s="199">
        <v>0</v>
      </c>
      <c r="J27" s="199">
        <v>0</v>
      </c>
      <c r="K27" s="199">
        <v>0</v>
      </c>
      <c r="L27" s="199">
        <v>0</v>
      </c>
      <c r="M27" s="199">
        <v>0</v>
      </c>
      <c r="N27" s="199">
        <v>0</v>
      </c>
      <c r="O27" s="199">
        <v>0</v>
      </c>
      <c r="P27" s="199">
        <v>0</v>
      </c>
      <c r="Q27" s="199">
        <v>0</v>
      </c>
      <c r="R27" s="199">
        <v>0</v>
      </c>
      <c r="S27" s="199">
        <v>0</v>
      </c>
      <c r="T27" s="199">
        <v>0</v>
      </c>
      <c r="U27" s="199">
        <v>0</v>
      </c>
      <c r="V27" s="199">
        <v>0</v>
      </c>
      <c r="W27" s="199">
        <v>0</v>
      </c>
      <c r="X27" s="199">
        <v>0</v>
      </c>
      <c r="Y27" s="199">
        <v>0</v>
      </c>
      <c r="Z27" s="199">
        <v>0</v>
      </c>
      <c r="AA27" s="199">
        <v>0</v>
      </c>
      <c r="AB27" s="199">
        <v>0</v>
      </c>
      <c r="AC27" s="199">
        <v>0</v>
      </c>
      <c r="AD27" s="199">
        <v>0</v>
      </c>
      <c r="AE27" s="199">
        <v>0</v>
      </c>
      <c r="AF27" s="199">
        <v>0</v>
      </c>
      <c r="AG27" s="199">
        <v>0</v>
      </c>
      <c r="AH27" s="350"/>
      <c r="AI27" s="350"/>
      <c r="AJ27" s="350"/>
      <c r="AK27" s="350"/>
      <c r="AL27" s="350"/>
      <c r="AM27" s="350"/>
      <c r="AN27" s="350"/>
      <c r="AO27" s="350"/>
      <c r="AP27" s="350"/>
      <c r="AQ27" s="350"/>
      <c r="AR27" s="350"/>
      <c r="AS27" s="350"/>
      <c r="AT27" s="350"/>
      <c r="AU27" s="350"/>
      <c r="AV27" s="350"/>
      <c r="AW27" s="350"/>
      <c r="AX27" s="350"/>
      <c r="AY27" s="350"/>
      <c r="AZ27" s="350"/>
      <c r="BA27" s="350"/>
      <c r="BB27" s="351"/>
    </row>
    <row r="28" spans="1:54" s="26" customFormat="1" x14ac:dyDescent="0.2">
      <c r="A28" s="175">
        <v>17</v>
      </c>
      <c r="B28" s="422"/>
      <c r="C28" s="134" t="s">
        <v>93</v>
      </c>
      <c r="D28" s="127" t="s">
        <v>4</v>
      </c>
      <c r="E28" s="199">
        <v>0</v>
      </c>
      <c r="F28" s="199">
        <v>0</v>
      </c>
      <c r="G28" s="199">
        <v>0</v>
      </c>
      <c r="H28" s="199">
        <v>0</v>
      </c>
      <c r="I28" s="199">
        <v>0</v>
      </c>
      <c r="J28" s="199">
        <v>0</v>
      </c>
      <c r="K28" s="199">
        <v>0</v>
      </c>
      <c r="L28" s="199">
        <v>0</v>
      </c>
      <c r="M28" s="199">
        <v>0</v>
      </c>
      <c r="N28" s="199">
        <v>0</v>
      </c>
      <c r="O28" s="199">
        <v>0</v>
      </c>
      <c r="P28" s="199">
        <v>0</v>
      </c>
      <c r="Q28" s="199">
        <v>0</v>
      </c>
      <c r="R28" s="199">
        <v>0</v>
      </c>
      <c r="S28" s="199">
        <v>0</v>
      </c>
      <c r="T28" s="199">
        <v>0</v>
      </c>
      <c r="U28" s="199">
        <v>0</v>
      </c>
      <c r="V28" s="199">
        <v>0</v>
      </c>
      <c r="W28" s="199">
        <v>0</v>
      </c>
      <c r="X28" s="199">
        <v>0</v>
      </c>
      <c r="Y28" s="199">
        <v>0</v>
      </c>
      <c r="Z28" s="199">
        <v>0</v>
      </c>
      <c r="AA28" s="199">
        <v>0</v>
      </c>
      <c r="AB28" s="199">
        <v>0</v>
      </c>
      <c r="AC28" s="199">
        <v>0</v>
      </c>
      <c r="AD28" s="199">
        <v>0</v>
      </c>
      <c r="AE28" s="199">
        <v>0</v>
      </c>
      <c r="AF28" s="199">
        <v>0</v>
      </c>
      <c r="AG28" s="199">
        <v>0</v>
      </c>
      <c r="AH28" s="350"/>
      <c r="AI28" s="350"/>
      <c r="AJ28" s="350"/>
      <c r="AK28" s="350"/>
      <c r="AL28" s="350"/>
      <c r="AM28" s="350"/>
      <c r="AN28" s="350"/>
      <c r="AO28" s="350"/>
      <c r="AP28" s="350"/>
      <c r="AQ28" s="350"/>
      <c r="AR28" s="350"/>
      <c r="AS28" s="350"/>
      <c r="AT28" s="350"/>
      <c r="AU28" s="350"/>
      <c r="AV28" s="350"/>
      <c r="AW28" s="350"/>
      <c r="AX28" s="350"/>
      <c r="AY28" s="350"/>
      <c r="AZ28" s="350"/>
      <c r="BA28" s="350"/>
      <c r="BB28" s="351"/>
    </row>
    <row r="29" spans="1:54" s="26" customFormat="1" x14ac:dyDescent="0.2">
      <c r="A29" s="175">
        <v>18</v>
      </c>
      <c r="B29" s="420"/>
      <c r="C29" s="134" t="s">
        <v>94</v>
      </c>
      <c r="D29" s="127" t="s">
        <v>4</v>
      </c>
      <c r="E29" s="357">
        <v>1</v>
      </c>
      <c r="F29" s="357">
        <v>3</v>
      </c>
      <c r="G29" s="357">
        <v>2</v>
      </c>
      <c r="H29" s="357">
        <v>1</v>
      </c>
      <c r="I29" s="357">
        <v>3</v>
      </c>
      <c r="J29" s="357">
        <v>2</v>
      </c>
      <c r="K29" s="357">
        <v>3</v>
      </c>
      <c r="L29" s="357">
        <v>3</v>
      </c>
      <c r="M29" s="357">
        <v>1</v>
      </c>
      <c r="N29" s="357">
        <v>3</v>
      </c>
      <c r="O29" s="357">
        <v>1</v>
      </c>
      <c r="P29" s="357">
        <v>3</v>
      </c>
      <c r="Q29" s="357">
        <v>2</v>
      </c>
      <c r="R29" s="357">
        <v>3</v>
      </c>
      <c r="S29" s="357">
        <v>3</v>
      </c>
      <c r="T29" s="357">
        <v>3</v>
      </c>
      <c r="U29" s="357">
        <v>3</v>
      </c>
      <c r="V29" s="357">
        <v>3</v>
      </c>
      <c r="W29" s="357">
        <v>1</v>
      </c>
      <c r="X29" s="357">
        <v>3</v>
      </c>
      <c r="Y29" s="357">
        <v>1</v>
      </c>
      <c r="Z29" s="357">
        <v>3</v>
      </c>
      <c r="AA29" s="357">
        <v>3</v>
      </c>
      <c r="AB29" s="357">
        <v>3</v>
      </c>
      <c r="AC29" s="357">
        <v>1</v>
      </c>
      <c r="AD29" s="357">
        <v>2</v>
      </c>
      <c r="AE29" s="358">
        <v>3</v>
      </c>
      <c r="AF29" s="357">
        <v>2</v>
      </c>
      <c r="AG29" s="358">
        <v>1</v>
      </c>
      <c r="AH29" s="350"/>
      <c r="AI29" s="350"/>
      <c r="AJ29" s="350"/>
      <c r="AK29" s="350"/>
      <c r="AL29" s="350"/>
      <c r="AM29" s="350"/>
      <c r="AN29" s="350"/>
      <c r="AO29" s="350"/>
      <c r="AP29" s="350"/>
      <c r="AQ29" s="350"/>
      <c r="AR29" s="350"/>
      <c r="AS29" s="350"/>
      <c r="AT29" s="350"/>
      <c r="AU29" s="350"/>
      <c r="AV29" s="350"/>
      <c r="AW29" s="350"/>
      <c r="AX29" s="350"/>
      <c r="AY29" s="350"/>
      <c r="AZ29" s="350"/>
      <c r="BA29" s="350"/>
      <c r="BB29" s="351"/>
    </row>
    <row r="30" spans="1:54" s="26" customFormat="1" x14ac:dyDescent="0.2">
      <c r="A30" s="175">
        <v>19</v>
      </c>
      <c r="B30" s="421" t="s">
        <v>21</v>
      </c>
      <c r="C30" s="133" t="s">
        <v>95</v>
      </c>
      <c r="D30" s="90" t="s">
        <v>4</v>
      </c>
      <c r="E30" s="357">
        <v>4</v>
      </c>
      <c r="F30" s="357">
        <v>4</v>
      </c>
      <c r="G30" s="357">
        <v>4</v>
      </c>
      <c r="H30" s="357">
        <v>2</v>
      </c>
      <c r="I30" s="357">
        <v>4</v>
      </c>
      <c r="J30" s="357">
        <v>2</v>
      </c>
      <c r="K30" s="357">
        <v>4</v>
      </c>
      <c r="L30" s="357">
        <v>4</v>
      </c>
      <c r="M30" s="357">
        <v>2</v>
      </c>
      <c r="N30" s="357">
        <v>4</v>
      </c>
      <c r="O30" s="357">
        <v>4</v>
      </c>
      <c r="P30" s="357">
        <v>4</v>
      </c>
      <c r="Q30" s="357">
        <v>2</v>
      </c>
      <c r="R30" s="357">
        <v>2</v>
      </c>
      <c r="S30" s="357">
        <v>2</v>
      </c>
      <c r="T30" s="357">
        <v>4</v>
      </c>
      <c r="U30" s="357">
        <v>2</v>
      </c>
      <c r="V30" s="357">
        <v>2</v>
      </c>
      <c r="W30" s="357">
        <v>2</v>
      </c>
      <c r="X30" s="357">
        <v>4</v>
      </c>
      <c r="Y30" s="357">
        <v>1</v>
      </c>
      <c r="Z30" s="357">
        <v>2</v>
      </c>
      <c r="AA30" s="357">
        <v>2</v>
      </c>
      <c r="AB30" s="357">
        <v>1</v>
      </c>
      <c r="AC30" s="357">
        <v>1</v>
      </c>
      <c r="AD30" s="357">
        <v>2</v>
      </c>
      <c r="AE30" s="358">
        <v>4</v>
      </c>
      <c r="AF30" s="357">
        <v>1</v>
      </c>
      <c r="AG30" s="357">
        <v>2</v>
      </c>
      <c r="AH30" s="350"/>
      <c r="AI30" s="350"/>
      <c r="AJ30" s="350"/>
      <c r="AK30" s="350"/>
      <c r="AL30" s="350"/>
      <c r="AM30" s="350"/>
      <c r="AN30" s="350"/>
      <c r="AO30" s="350"/>
      <c r="AP30" s="350"/>
      <c r="AQ30" s="350"/>
      <c r="AR30" s="350"/>
      <c r="AS30" s="350"/>
      <c r="AT30" s="350"/>
      <c r="AU30" s="350"/>
      <c r="AV30" s="350"/>
      <c r="AW30" s="350"/>
      <c r="AX30" s="350"/>
      <c r="AY30" s="350"/>
      <c r="AZ30" s="350"/>
      <c r="BA30" s="350"/>
      <c r="BB30" s="351"/>
    </row>
    <row r="31" spans="1:54" s="26" customFormat="1" x14ac:dyDescent="0.2">
      <c r="A31" s="175">
        <v>20</v>
      </c>
      <c r="B31" s="417"/>
      <c r="C31" s="133" t="s">
        <v>96</v>
      </c>
      <c r="D31" s="90" t="s">
        <v>4</v>
      </c>
      <c r="E31" s="357">
        <v>4</v>
      </c>
      <c r="F31" s="357">
        <v>4</v>
      </c>
      <c r="G31" s="357">
        <v>4</v>
      </c>
      <c r="H31" s="357">
        <v>2</v>
      </c>
      <c r="I31" s="357">
        <v>4</v>
      </c>
      <c r="J31" s="357">
        <v>2</v>
      </c>
      <c r="K31" s="357">
        <v>4</v>
      </c>
      <c r="L31" s="357">
        <v>4</v>
      </c>
      <c r="M31" s="357">
        <v>2</v>
      </c>
      <c r="N31" s="357">
        <v>4</v>
      </c>
      <c r="O31" s="357">
        <v>4</v>
      </c>
      <c r="P31" s="357">
        <v>4</v>
      </c>
      <c r="Q31" s="357">
        <v>2</v>
      </c>
      <c r="R31" s="357">
        <v>2</v>
      </c>
      <c r="S31" s="357">
        <v>2</v>
      </c>
      <c r="T31" s="357">
        <v>4</v>
      </c>
      <c r="U31" s="357">
        <v>2</v>
      </c>
      <c r="V31" s="357">
        <v>2</v>
      </c>
      <c r="W31" s="357">
        <v>2</v>
      </c>
      <c r="X31" s="357">
        <v>4</v>
      </c>
      <c r="Y31" s="357">
        <v>1</v>
      </c>
      <c r="Z31" s="357">
        <v>2</v>
      </c>
      <c r="AA31" s="357">
        <v>1</v>
      </c>
      <c r="AB31" s="357">
        <v>1</v>
      </c>
      <c r="AC31" s="357">
        <v>1</v>
      </c>
      <c r="AD31" s="357">
        <v>2</v>
      </c>
      <c r="AE31" s="357">
        <v>2</v>
      </c>
      <c r="AF31" s="357">
        <v>1</v>
      </c>
      <c r="AG31" s="357">
        <v>2</v>
      </c>
      <c r="AH31" s="350"/>
      <c r="AI31" s="350"/>
      <c r="AJ31" s="350"/>
      <c r="AK31" s="350"/>
      <c r="AL31" s="350"/>
      <c r="AM31" s="350"/>
      <c r="AN31" s="350"/>
      <c r="AO31" s="350"/>
      <c r="AP31" s="350"/>
      <c r="AQ31" s="350"/>
      <c r="AR31" s="350"/>
      <c r="AS31" s="350"/>
      <c r="AT31" s="350"/>
      <c r="AU31" s="350"/>
      <c r="AV31" s="350"/>
      <c r="AW31" s="350"/>
      <c r="AX31" s="350"/>
      <c r="AY31" s="350"/>
      <c r="AZ31" s="350"/>
      <c r="BA31" s="350"/>
      <c r="BB31" s="351"/>
    </row>
    <row r="32" spans="1:54" s="26" customFormat="1" x14ac:dyDescent="0.2">
      <c r="A32" s="175">
        <v>21</v>
      </c>
      <c r="B32" s="418"/>
      <c r="C32" s="133" t="s">
        <v>97</v>
      </c>
      <c r="D32" s="90" t="s">
        <v>4</v>
      </c>
      <c r="E32" s="357">
        <v>4</v>
      </c>
      <c r="F32" s="357">
        <v>4</v>
      </c>
      <c r="G32" s="357">
        <v>4</v>
      </c>
      <c r="H32" s="357">
        <v>1</v>
      </c>
      <c r="I32" s="357">
        <v>4</v>
      </c>
      <c r="J32" s="357">
        <v>2</v>
      </c>
      <c r="K32" s="357">
        <v>4</v>
      </c>
      <c r="L32" s="357">
        <v>4</v>
      </c>
      <c r="M32" s="357">
        <v>2</v>
      </c>
      <c r="N32" s="357">
        <v>4</v>
      </c>
      <c r="O32" s="357">
        <v>4</v>
      </c>
      <c r="P32" s="357">
        <v>4</v>
      </c>
      <c r="Q32" s="357">
        <v>1</v>
      </c>
      <c r="R32" s="357">
        <v>1</v>
      </c>
      <c r="S32" s="357">
        <v>2</v>
      </c>
      <c r="T32" s="357">
        <v>4</v>
      </c>
      <c r="U32" s="357">
        <v>2</v>
      </c>
      <c r="V32" s="357">
        <v>2</v>
      </c>
      <c r="W32" s="357">
        <v>1</v>
      </c>
      <c r="X32" s="357">
        <v>4</v>
      </c>
      <c r="Y32" s="357">
        <v>1</v>
      </c>
      <c r="Z32" s="357">
        <v>2</v>
      </c>
      <c r="AA32" s="357">
        <v>1</v>
      </c>
      <c r="AB32" s="357">
        <v>1</v>
      </c>
      <c r="AC32" s="357">
        <v>1</v>
      </c>
      <c r="AD32" s="357">
        <v>2</v>
      </c>
      <c r="AE32" s="357">
        <v>2</v>
      </c>
      <c r="AF32" s="357">
        <v>1</v>
      </c>
      <c r="AG32" s="357">
        <v>2</v>
      </c>
      <c r="AH32" s="350"/>
      <c r="AI32" s="350"/>
      <c r="AJ32" s="350"/>
      <c r="AK32" s="350"/>
      <c r="AL32" s="350"/>
      <c r="AM32" s="350"/>
      <c r="AN32" s="350"/>
      <c r="AO32" s="350"/>
      <c r="AP32" s="350"/>
      <c r="AQ32" s="350"/>
      <c r="AR32" s="350"/>
      <c r="AS32" s="350"/>
      <c r="AT32" s="350"/>
      <c r="AU32" s="350"/>
      <c r="AV32" s="350"/>
      <c r="AW32" s="350"/>
      <c r="AX32" s="350"/>
      <c r="AY32" s="350"/>
      <c r="AZ32" s="350"/>
      <c r="BA32" s="350"/>
      <c r="BB32" s="351"/>
    </row>
    <row r="33" spans="1:54" s="26" customFormat="1" x14ac:dyDescent="0.2">
      <c r="A33" s="175">
        <v>22</v>
      </c>
      <c r="B33" s="419" t="s">
        <v>32</v>
      </c>
      <c r="C33" s="134" t="s">
        <v>98</v>
      </c>
      <c r="D33" s="127" t="s">
        <v>4</v>
      </c>
      <c r="E33" s="357">
        <v>4</v>
      </c>
      <c r="F33" s="357">
        <v>4</v>
      </c>
      <c r="G33" s="357">
        <v>4</v>
      </c>
      <c r="H33" s="357">
        <v>4</v>
      </c>
      <c r="I33" s="357">
        <v>4</v>
      </c>
      <c r="J33" s="357">
        <v>3</v>
      </c>
      <c r="K33" s="357">
        <v>4</v>
      </c>
      <c r="L33" s="357">
        <v>4</v>
      </c>
      <c r="M33" s="357">
        <v>4</v>
      </c>
      <c r="N33" s="357">
        <v>4</v>
      </c>
      <c r="O33" s="357">
        <v>4</v>
      </c>
      <c r="P33" s="357">
        <v>4</v>
      </c>
      <c r="Q33" s="357">
        <v>4</v>
      </c>
      <c r="R33" s="357">
        <v>4</v>
      </c>
      <c r="S33" s="357">
        <v>4</v>
      </c>
      <c r="T33" s="357">
        <v>4</v>
      </c>
      <c r="U33" s="357">
        <v>4</v>
      </c>
      <c r="V33" s="357">
        <v>4</v>
      </c>
      <c r="W33" s="357">
        <v>4</v>
      </c>
      <c r="X33" s="357">
        <v>4</v>
      </c>
      <c r="Y33" s="357">
        <v>4</v>
      </c>
      <c r="Z33" s="357">
        <v>4</v>
      </c>
      <c r="AA33" s="357">
        <v>4</v>
      </c>
      <c r="AB33" s="357">
        <v>1</v>
      </c>
      <c r="AC33" s="357">
        <v>2</v>
      </c>
      <c r="AD33" s="357">
        <v>3</v>
      </c>
      <c r="AE33" s="358">
        <v>4</v>
      </c>
      <c r="AF33" s="358">
        <v>4</v>
      </c>
      <c r="AG33" s="358">
        <v>4</v>
      </c>
      <c r="AH33" s="350"/>
      <c r="AI33" s="350"/>
      <c r="AJ33" s="350"/>
      <c r="AK33" s="350"/>
      <c r="AL33" s="350"/>
      <c r="AM33" s="350"/>
      <c r="AN33" s="350"/>
      <c r="AO33" s="350"/>
      <c r="AP33" s="350"/>
      <c r="AQ33" s="350"/>
      <c r="AR33" s="350"/>
      <c r="AS33" s="350"/>
      <c r="AT33" s="350"/>
      <c r="AU33" s="350"/>
      <c r="AV33" s="350"/>
      <c r="AW33" s="350"/>
      <c r="AX33" s="350"/>
      <c r="AY33" s="350"/>
      <c r="AZ33" s="350"/>
      <c r="BA33" s="350"/>
      <c r="BB33" s="351"/>
    </row>
    <row r="34" spans="1:54" s="26" customFormat="1" x14ac:dyDescent="0.2">
      <c r="A34" s="175">
        <v>23</v>
      </c>
      <c r="B34" s="422"/>
      <c r="C34" s="134" t="s">
        <v>100</v>
      </c>
      <c r="D34" s="129" t="s">
        <v>4</v>
      </c>
      <c r="E34" s="357">
        <v>3</v>
      </c>
      <c r="F34" s="357">
        <v>3</v>
      </c>
      <c r="G34" s="357">
        <v>2</v>
      </c>
      <c r="H34" s="357">
        <v>4</v>
      </c>
      <c r="I34" s="357">
        <v>4</v>
      </c>
      <c r="J34" s="357">
        <v>2</v>
      </c>
      <c r="K34" s="357">
        <v>3</v>
      </c>
      <c r="L34" s="357">
        <v>2</v>
      </c>
      <c r="M34" s="357">
        <v>2</v>
      </c>
      <c r="N34" s="357">
        <v>4</v>
      </c>
      <c r="O34" s="357">
        <v>3</v>
      </c>
      <c r="P34" s="357">
        <v>4</v>
      </c>
      <c r="Q34" s="357">
        <v>2</v>
      </c>
      <c r="R34" s="357">
        <v>2</v>
      </c>
      <c r="S34" s="357">
        <v>2</v>
      </c>
      <c r="T34" s="357">
        <v>2</v>
      </c>
      <c r="U34" s="357">
        <v>3</v>
      </c>
      <c r="V34" s="357">
        <v>3</v>
      </c>
      <c r="W34" s="357">
        <v>2</v>
      </c>
      <c r="X34" s="357">
        <v>1</v>
      </c>
      <c r="Y34" s="357">
        <v>2</v>
      </c>
      <c r="Z34" s="357">
        <v>2</v>
      </c>
      <c r="AA34" s="357">
        <v>2</v>
      </c>
      <c r="AB34" s="357">
        <v>2</v>
      </c>
      <c r="AC34" s="357">
        <v>1</v>
      </c>
      <c r="AD34" s="357">
        <v>3</v>
      </c>
      <c r="AE34" s="358">
        <v>4</v>
      </c>
      <c r="AF34" s="358">
        <v>1</v>
      </c>
      <c r="AG34" s="358">
        <v>3</v>
      </c>
      <c r="AH34" s="350"/>
      <c r="AI34" s="350"/>
      <c r="AJ34" s="350"/>
      <c r="AK34" s="350"/>
      <c r="AL34" s="350"/>
      <c r="AM34" s="350"/>
      <c r="AN34" s="350"/>
      <c r="AO34" s="350"/>
      <c r="AP34" s="350"/>
      <c r="AQ34" s="350"/>
      <c r="AR34" s="350"/>
      <c r="AS34" s="350"/>
      <c r="AT34" s="350"/>
      <c r="AU34" s="350"/>
      <c r="AV34" s="350"/>
      <c r="AW34" s="350"/>
      <c r="AX34" s="350"/>
      <c r="AY34" s="350"/>
      <c r="AZ34" s="350"/>
      <c r="BA34" s="350"/>
      <c r="BB34" s="351"/>
    </row>
    <row r="35" spans="1:54" s="26" customFormat="1" ht="13.5" thickBot="1" x14ac:dyDescent="0.25">
      <c r="A35" s="189">
        <v>24</v>
      </c>
      <c r="B35" s="423"/>
      <c r="C35" s="135" t="s">
        <v>99</v>
      </c>
      <c r="D35" s="130" t="s">
        <v>4</v>
      </c>
      <c r="E35" s="357">
        <v>4</v>
      </c>
      <c r="F35" s="357">
        <v>2</v>
      </c>
      <c r="G35" s="357">
        <v>4</v>
      </c>
      <c r="H35" s="357">
        <v>4</v>
      </c>
      <c r="I35" s="357">
        <v>3</v>
      </c>
      <c r="J35" s="357">
        <v>4</v>
      </c>
      <c r="K35" s="357">
        <v>3</v>
      </c>
      <c r="L35" s="357">
        <v>3</v>
      </c>
      <c r="M35" s="357">
        <v>4</v>
      </c>
      <c r="N35" s="357">
        <v>3</v>
      </c>
      <c r="O35" s="357">
        <v>3</v>
      </c>
      <c r="P35" s="357">
        <v>3</v>
      </c>
      <c r="Q35" s="357">
        <v>4</v>
      </c>
      <c r="R35" s="357">
        <v>3</v>
      </c>
      <c r="S35" s="357">
        <v>3</v>
      </c>
      <c r="T35" s="357">
        <v>3</v>
      </c>
      <c r="U35" s="357">
        <v>3</v>
      </c>
      <c r="V35" s="357">
        <v>4</v>
      </c>
      <c r="W35" s="357">
        <v>4</v>
      </c>
      <c r="X35" s="357">
        <v>3</v>
      </c>
      <c r="Y35" s="357">
        <v>4</v>
      </c>
      <c r="Z35" s="357">
        <v>4</v>
      </c>
      <c r="AA35" s="357">
        <v>3</v>
      </c>
      <c r="AB35" s="357">
        <v>1</v>
      </c>
      <c r="AC35" s="357">
        <v>4</v>
      </c>
      <c r="AD35" s="357">
        <v>4</v>
      </c>
      <c r="AE35" s="358">
        <v>3</v>
      </c>
      <c r="AF35" s="358">
        <v>4</v>
      </c>
      <c r="AG35" s="358">
        <v>4</v>
      </c>
      <c r="AH35" s="350"/>
      <c r="AI35" s="350"/>
      <c r="AJ35" s="350"/>
      <c r="AK35" s="350"/>
      <c r="AL35" s="350"/>
      <c r="AM35" s="350"/>
      <c r="AN35" s="350"/>
      <c r="AO35" s="350"/>
      <c r="AP35" s="350"/>
      <c r="AQ35" s="350"/>
      <c r="AR35" s="350"/>
      <c r="AS35" s="350"/>
      <c r="AT35" s="350"/>
      <c r="AU35" s="350"/>
      <c r="AV35" s="350"/>
      <c r="AW35" s="350"/>
      <c r="AX35" s="350"/>
      <c r="AY35" s="350"/>
      <c r="AZ35" s="350"/>
      <c r="BA35" s="350"/>
      <c r="BB35" s="351"/>
    </row>
    <row r="36" spans="1:54" x14ac:dyDescent="0.2">
      <c r="I36" s="14"/>
      <c r="J36" s="14"/>
      <c r="K36" s="14"/>
      <c r="L36" s="8"/>
    </row>
    <row r="37" spans="1:54" x14ac:dyDescent="0.2">
      <c r="I37" s="14"/>
      <c r="J37" s="14"/>
      <c r="K37" s="14"/>
    </row>
    <row r="38" spans="1:54" x14ac:dyDescent="0.2">
      <c r="A38" s="216">
        <v>1</v>
      </c>
      <c r="B38" s="103" t="s">
        <v>54</v>
      </c>
      <c r="C38" s="190" t="str">
        <f>+$E11</f>
        <v>Relocating Prairie Chickens</v>
      </c>
      <c r="E38" s="415" t="str">
        <f>+$E11</f>
        <v>Relocating Prairie Chickens</v>
      </c>
      <c r="F38" s="415"/>
      <c r="G38" s="415"/>
      <c r="H38" s="415"/>
      <c r="I38" s="415"/>
      <c r="J38" s="415" t="str">
        <f>+$E11</f>
        <v>Relocating Prairie Chickens</v>
      </c>
      <c r="K38" s="415"/>
      <c r="L38" s="415"/>
      <c r="M38" s="415"/>
      <c r="N38" s="415"/>
      <c r="O38" s="52" t="s">
        <v>58</v>
      </c>
    </row>
    <row r="39" spans="1:54" ht="13.5" thickBot="1" x14ac:dyDescent="0.25">
      <c r="I39" s="14"/>
      <c r="J39" s="14"/>
      <c r="K39" s="14"/>
      <c r="O39" s="195" t="s">
        <v>122</v>
      </c>
      <c r="P39" s="195" t="s">
        <v>56</v>
      </c>
    </row>
    <row r="40" spans="1:54" ht="13.5" thickBot="1" x14ac:dyDescent="0.25">
      <c r="A40" s="101"/>
      <c r="B40" s="102"/>
      <c r="C40" s="131"/>
      <c r="D40" s="99" t="s">
        <v>40</v>
      </c>
      <c r="E40" s="394" t="s">
        <v>42</v>
      </c>
      <c r="F40" s="395"/>
      <c r="G40" s="395"/>
      <c r="H40" s="395"/>
      <c r="I40" s="395"/>
      <c r="J40" s="395"/>
      <c r="K40" s="395"/>
      <c r="L40" s="395"/>
      <c r="M40" s="395"/>
      <c r="N40" s="395"/>
      <c r="O40" s="195" t="s">
        <v>123</v>
      </c>
      <c r="P40" s="195" t="s">
        <v>57</v>
      </c>
    </row>
    <row r="41" spans="1:54" ht="13.5" thickBot="1" x14ac:dyDescent="0.25">
      <c r="A41" s="93" t="s">
        <v>34</v>
      </c>
      <c r="B41" s="94" t="s">
        <v>39</v>
      </c>
      <c r="C41" s="95" t="s">
        <v>38</v>
      </c>
      <c r="D41" s="313" t="s">
        <v>37</v>
      </c>
      <c r="E41" s="145">
        <v>1</v>
      </c>
      <c r="F41" s="146">
        <v>2</v>
      </c>
      <c r="G41" s="147">
        <v>3</v>
      </c>
      <c r="H41" s="147">
        <v>4</v>
      </c>
      <c r="I41" s="147">
        <v>5</v>
      </c>
      <c r="J41" s="147">
        <v>6</v>
      </c>
      <c r="K41" s="147">
        <v>7</v>
      </c>
      <c r="L41" s="147">
        <v>8</v>
      </c>
      <c r="M41" s="147">
        <v>9</v>
      </c>
      <c r="N41" s="191">
        <v>10</v>
      </c>
      <c r="O41" s="311" t="s">
        <v>55</v>
      </c>
      <c r="P41" s="312" t="s">
        <v>113</v>
      </c>
      <c r="R41" s="310" t="s">
        <v>108</v>
      </c>
      <c r="S41" s="310" t="s">
        <v>109</v>
      </c>
    </row>
    <row r="42" spans="1:54" x14ac:dyDescent="0.2">
      <c r="A42" s="174">
        <v>1</v>
      </c>
      <c r="B42" s="416" t="s">
        <v>27</v>
      </c>
      <c r="C42" s="133" t="s">
        <v>77</v>
      </c>
      <c r="D42" s="89" t="s">
        <v>4</v>
      </c>
      <c r="E42" s="153"/>
      <c r="F42" s="153"/>
      <c r="G42" s="154"/>
      <c r="H42" s="154"/>
      <c r="I42" s="154"/>
      <c r="J42" s="154"/>
      <c r="K42" s="154"/>
      <c r="L42" s="154"/>
      <c r="M42" s="154"/>
      <c r="N42" s="192"/>
      <c r="O42" s="197" t="e">
        <f>ROUND(AVERAGE(E42:N42),0)</f>
        <v>#DIV/0!</v>
      </c>
      <c r="P42" s="198" t="e">
        <f>(STDEV(E42:N42))/R$42</f>
        <v>#DIV/0!</v>
      </c>
      <c r="R42" s="5">
        <v>2.12</v>
      </c>
      <c r="S42" s="165" t="s">
        <v>110</v>
      </c>
    </row>
    <row r="43" spans="1:54" x14ac:dyDescent="0.2">
      <c r="A43" s="174">
        <v>2</v>
      </c>
      <c r="B43" s="417"/>
      <c r="C43" s="178" t="s">
        <v>78</v>
      </c>
      <c r="D43" s="90" t="s">
        <v>4</v>
      </c>
      <c r="E43" s="148"/>
      <c r="F43" s="148"/>
      <c r="G43" s="149"/>
      <c r="H43" s="149"/>
      <c r="I43" s="149"/>
      <c r="J43" s="149"/>
      <c r="K43" s="149"/>
      <c r="L43" s="149"/>
      <c r="M43" s="149"/>
      <c r="N43" s="193"/>
      <c r="O43" s="197" t="e">
        <f t="shared" ref="O43:O65" si="0">ROUND(AVERAGE(E43:N43),0)</f>
        <v>#DIV/0!</v>
      </c>
      <c r="P43" s="198" t="e">
        <f t="shared" ref="P43:P48" si="1">(STDEV(E43:N43))/R$42</f>
        <v>#DIV/0!</v>
      </c>
      <c r="R43" s="5">
        <v>1.41</v>
      </c>
      <c r="S43" s="165" t="s">
        <v>111</v>
      </c>
    </row>
    <row r="44" spans="1:54" x14ac:dyDescent="0.2">
      <c r="A44" s="174">
        <v>3</v>
      </c>
      <c r="B44" s="417"/>
      <c r="C44" s="133" t="s">
        <v>79</v>
      </c>
      <c r="D44" s="90" t="s">
        <v>4</v>
      </c>
      <c r="E44" s="148"/>
      <c r="F44" s="148"/>
      <c r="G44" s="149"/>
      <c r="H44" s="149"/>
      <c r="I44" s="149"/>
      <c r="J44" s="149"/>
      <c r="K44" s="149"/>
      <c r="L44" s="149"/>
      <c r="M44" s="149"/>
      <c r="N44" s="193"/>
      <c r="O44" s="197" t="e">
        <f t="shared" si="0"/>
        <v>#DIV/0!</v>
      </c>
      <c r="P44" s="198" t="e">
        <f t="shared" si="1"/>
        <v>#DIV/0!</v>
      </c>
      <c r="R44" s="5">
        <v>0.71</v>
      </c>
      <c r="S44" s="165" t="s">
        <v>112</v>
      </c>
    </row>
    <row r="45" spans="1:54" x14ac:dyDescent="0.2">
      <c r="A45" s="174">
        <v>4</v>
      </c>
      <c r="B45" s="418"/>
      <c r="C45" s="133" t="s">
        <v>80</v>
      </c>
      <c r="D45" s="90" t="s">
        <v>4</v>
      </c>
      <c r="E45" s="148"/>
      <c r="F45" s="148"/>
      <c r="G45" s="149"/>
      <c r="H45" s="149"/>
      <c r="I45" s="149"/>
      <c r="J45" s="149"/>
      <c r="K45" s="149"/>
      <c r="L45" s="149"/>
      <c r="M45" s="149"/>
      <c r="N45" s="193"/>
      <c r="O45" s="197" t="e">
        <f t="shared" si="0"/>
        <v>#DIV/0!</v>
      </c>
      <c r="P45" s="198" t="e">
        <f t="shared" si="1"/>
        <v>#DIV/0!</v>
      </c>
    </row>
    <row r="46" spans="1:54" x14ac:dyDescent="0.2">
      <c r="A46" s="174">
        <v>5</v>
      </c>
      <c r="B46" s="419" t="s">
        <v>28</v>
      </c>
      <c r="C46" s="134" t="s">
        <v>81</v>
      </c>
      <c r="D46" s="127" t="s">
        <v>4</v>
      </c>
      <c r="E46" s="148"/>
      <c r="F46" s="148"/>
      <c r="G46" s="149"/>
      <c r="H46" s="149"/>
      <c r="I46" s="149"/>
      <c r="J46" s="149"/>
      <c r="K46" s="149"/>
      <c r="L46" s="149"/>
      <c r="M46" s="149"/>
      <c r="N46" s="193"/>
      <c r="O46" s="197" t="e">
        <f t="shared" si="0"/>
        <v>#DIV/0!</v>
      </c>
      <c r="P46" s="198" t="e">
        <f t="shared" si="1"/>
        <v>#DIV/0!</v>
      </c>
    </row>
    <row r="47" spans="1:54" x14ac:dyDescent="0.2">
      <c r="A47" s="174">
        <v>6</v>
      </c>
      <c r="B47" s="420"/>
      <c r="C47" s="134" t="s">
        <v>82</v>
      </c>
      <c r="D47" s="127" t="s">
        <v>4</v>
      </c>
      <c r="E47" s="148"/>
      <c r="F47" s="148"/>
      <c r="G47" s="169"/>
      <c r="H47" s="149"/>
      <c r="I47" s="149"/>
      <c r="J47" s="149"/>
      <c r="K47" s="149"/>
      <c r="L47" s="149"/>
      <c r="M47" s="149"/>
      <c r="N47" s="193"/>
      <c r="O47" s="197" t="e">
        <f t="shared" si="0"/>
        <v>#DIV/0!</v>
      </c>
      <c r="P47" s="198" t="e">
        <f t="shared" si="1"/>
        <v>#DIV/0!</v>
      </c>
    </row>
    <row r="48" spans="1:54" x14ac:dyDescent="0.2">
      <c r="A48" s="174">
        <v>7</v>
      </c>
      <c r="B48" s="421" t="s">
        <v>29</v>
      </c>
      <c r="C48" s="133" t="s">
        <v>83</v>
      </c>
      <c r="D48" s="90" t="s">
        <v>4</v>
      </c>
      <c r="E48" s="148"/>
      <c r="F48" s="148"/>
      <c r="G48" s="149"/>
      <c r="H48" s="149"/>
      <c r="I48" s="149"/>
      <c r="J48" s="149"/>
      <c r="K48" s="149"/>
      <c r="L48" s="149"/>
      <c r="M48" s="149"/>
      <c r="N48" s="193"/>
      <c r="O48" s="197" t="e">
        <f t="shared" si="0"/>
        <v>#DIV/0!</v>
      </c>
      <c r="P48" s="198" t="e">
        <f t="shared" si="1"/>
        <v>#DIV/0!</v>
      </c>
    </row>
    <row r="49" spans="1:16" x14ac:dyDescent="0.2">
      <c r="A49" s="174">
        <v>8</v>
      </c>
      <c r="B49" s="417"/>
      <c r="C49" s="133" t="s">
        <v>84</v>
      </c>
      <c r="D49" s="90" t="s">
        <v>6</v>
      </c>
      <c r="E49" s="148"/>
      <c r="F49" s="148"/>
      <c r="G49" s="149"/>
      <c r="H49" s="149"/>
      <c r="I49" s="149"/>
      <c r="J49" s="149"/>
      <c r="K49" s="149"/>
      <c r="L49" s="149"/>
      <c r="M49" s="149"/>
      <c r="N49" s="193"/>
      <c r="O49" s="197" t="e">
        <f t="shared" si="0"/>
        <v>#DIV/0!</v>
      </c>
      <c r="P49" s="198" t="e">
        <f>(STDEV(E49:N49))/R$43</f>
        <v>#DIV/0!</v>
      </c>
    </row>
    <row r="50" spans="1:16" x14ac:dyDescent="0.2">
      <c r="A50" s="174">
        <v>9</v>
      </c>
      <c r="B50" s="418"/>
      <c r="C50" s="133" t="s">
        <v>85</v>
      </c>
      <c r="D50" s="90" t="s">
        <v>4</v>
      </c>
      <c r="E50" s="148"/>
      <c r="F50" s="148"/>
      <c r="G50" s="149"/>
      <c r="H50" s="149"/>
      <c r="I50" s="149"/>
      <c r="J50" s="149"/>
      <c r="K50" s="149"/>
      <c r="L50" s="149"/>
      <c r="M50" s="149"/>
      <c r="N50" s="193"/>
      <c r="O50" s="197" t="e">
        <f t="shared" si="0"/>
        <v>#DIV/0!</v>
      </c>
      <c r="P50" s="198" t="e">
        <f t="shared" ref="P50:P51" si="2">(STDEV(E50:N50))/R$42</f>
        <v>#DIV/0!</v>
      </c>
    </row>
    <row r="51" spans="1:16" x14ac:dyDescent="0.2">
      <c r="A51" s="174">
        <v>10</v>
      </c>
      <c r="B51" s="419" t="s">
        <v>101</v>
      </c>
      <c r="C51" s="134" t="s">
        <v>86</v>
      </c>
      <c r="D51" s="127" t="s">
        <v>4</v>
      </c>
      <c r="E51" s="148"/>
      <c r="F51" s="148"/>
      <c r="G51" s="149"/>
      <c r="H51" s="149"/>
      <c r="I51" s="149"/>
      <c r="J51" s="149"/>
      <c r="K51" s="149"/>
      <c r="L51" s="149"/>
      <c r="M51" s="149"/>
      <c r="N51" s="193"/>
      <c r="O51" s="197" t="e">
        <f t="shared" si="0"/>
        <v>#DIV/0!</v>
      </c>
      <c r="P51" s="198" t="e">
        <f t="shared" si="2"/>
        <v>#DIV/0!</v>
      </c>
    </row>
    <row r="52" spans="1:16" x14ac:dyDescent="0.2">
      <c r="A52" s="174">
        <v>11</v>
      </c>
      <c r="B52" s="420"/>
      <c r="C52" s="134" t="s">
        <v>87</v>
      </c>
      <c r="D52" s="128" t="s">
        <v>6</v>
      </c>
      <c r="E52" s="148"/>
      <c r="F52" s="148"/>
      <c r="G52" s="149"/>
      <c r="H52" s="149"/>
      <c r="I52" s="149"/>
      <c r="J52" s="149"/>
      <c r="K52" s="149"/>
      <c r="L52" s="149"/>
      <c r="M52" s="149"/>
      <c r="N52" s="193"/>
      <c r="O52" s="197" t="e">
        <f t="shared" si="0"/>
        <v>#DIV/0!</v>
      </c>
      <c r="P52" s="198" t="e">
        <f>(STDEV(E52:N52))/R$43</f>
        <v>#DIV/0!</v>
      </c>
    </row>
    <row r="53" spans="1:16" x14ac:dyDescent="0.2">
      <c r="A53" s="174">
        <v>12</v>
      </c>
      <c r="B53" s="421" t="s">
        <v>30</v>
      </c>
      <c r="C53" s="179" t="s">
        <v>88</v>
      </c>
      <c r="D53" s="91" t="s">
        <v>4</v>
      </c>
      <c r="E53" s="148"/>
      <c r="F53" s="148"/>
      <c r="G53" s="149"/>
      <c r="H53" s="149"/>
      <c r="I53" s="149"/>
      <c r="J53" s="149"/>
      <c r="K53" s="149"/>
      <c r="L53" s="149"/>
      <c r="M53" s="149"/>
      <c r="N53" s="193"/>
      <c r="O53" s="197" t="e">
        <f t="shared" si="0"/>
        <v>#DIV/0!</v>
      </c>
      <c r="P53" s="198" t="e">
        <f t="shared" ref="P53:P54" si="3">(STDEV(E53:N53))/R$42</f>
        <v>#DIV/0!</v>
      </c>
    </row>
    <row r="54" spans="1:16" x14ac:dyDescent="0.2">
      <c r="A54" s="174">
        <v>13</v>
      </c>
      <c r="B54" s="418"/>
      <c r="C54" s="133" t="s">
        <v>89</v>
      </c>
      <c r="D54" s="90" t="s">
        <v>4</v>
      </c>
      <c r="E54" s="148"/>
      <c r="F54" s="148"/>
      <c r="G54" s="149"/>
      <c r="H54" s="149"/>
      <c r="I54" s="149"/>
      <c r="J54" s="149"/>
      <c r="K54" s="149"/>
      <c r="L54" s="149"/>
      <c r="M54" s="149"/>
      <c r="N54" s="193"/>
      <c r="O54" s="197" t="e">
        <f t="shared" si="0"/>
        <v>#DIV/0!</v>
      </c>
      <c r="P54" s="198" t="e">
        <f t="shared" si="3"/>
        <v>#DIV/0!</v>
      </c>
    </row>
    <row r="55" spans="1:16" x14ac:dyDescent="0.2">
      <c r="A55" s="174">
        <v>14</v>
      </c>
      <c r="B55" s="419" t="s">
        <v>31</v>
      </c>
      <c r="C55" s="134" t="s">
        <v>90</v>
      </c>
      <c r="D55" s="128" t="s">
        <v>5</v>
      </c>
      <c r="E55" s="148"/>
      <c r="F55" s="148"/>
      <c r="G55" s="149"/>
      <c r="H55" s="149"/>
      <c r="I55" s="149"/>
      <c r="J55" s="149"/>
      <c r="K55" s="149"/>
      <c r="L55" s="149"/>
      <c r="M55" s="149"/>
      <c r="N55" s="193"/>
      <c r="O55" s="197" t="e">
        <f t="shared" si="0"/>
        <v>#DIV/0!</v>
      </c>
      <c r="P55" s="198" t="e">
        <f>(STDEV(E55:N55))/R$44</f>
        <v>#DIV/0!</v>
      </c>
    </row>
    <row r="56" spans="1:16" x14ac:dyDescent="0.2">
      <c r="A56" s="174">
        <v>15</v>
      </c>
      <c r="B56" s="422"/>
      <c r="C56" s="134" t="s">
        <v>91</v>
      </c>
      <c r="D56" s="128" t="s">
        <v>6</v>
      </c>
      <c r="E56" s="150"/>
      <c r="F56" s="150"/>
      <c r="G56" s="150"/>
      <c r="H56" s="150"/>
      <c r="I56" s="148"/>
      <c r="J56" s="148"/>
      <c r="K56" s="149"/>
      <c r="L56" s="149"/>
      <c r="M56" s="149"/>
      <c r="N56" s="193"/>
      <c r="O56" s="197" t="e">
        <f t="shared" si="0"/>
        <v>#DIV/0!</v>
      </c>
      <c r="P56" s="198" t="e">
        <f>(STDEV(E56:N56))/R$43</f>
        <v>#DIV/0!</v>
      </c>
    </row>
    <row r="57" spans="1:16" x14ac:dyDescent="0.2">
      <c r="A57" s="174">
        <v>16</v>
      </c>
      <c r="B57" s="422"/>
      <c r="C57" s="134" t="s">
        <v>92</v>
      </c>
      <c r="D57" s="127" t="s">
        <v>4</v>
      </c>
      <c r="E57" s="151"/>
      <c r="F57" s="151"/>
      <c r="G57" s="151"/>
      <c r="H57" s="151"/>
      <c r="I57" s="151"/>
      <c r="J57" s="152"/>
      <c r="K57" s="149"/>
      <c r="L57" s="149"/>
      <c r="M57" s="149"/>
      <c r="N57" s="193"/>
      <c r="O57" s="197" t="e">
        <f t="shared" si="0"/>
        <v>#DIV/0!</v>
      </c>
      <c r="P57" s="198" t="e">
        <f t="shared" ref="P57:P65" si="4">(STDEV(E57:N57))/R$42</f>
        <v>#DIV/0!</v>
      </c>
    </row>
    <row r="58" spans="1:16" x14ac:dyDescent="0.2">
      <c r="A58" s="175">
        <v>17</v>
      </c>
      <c r="B58" s="422"/>
      <c r="C58" s="134" t="s">
        <v>93</v>
      </c>
      <c r="D58" s="127" t="s">
        <v>4</v>
      </c>
      <c r="E58" s="151"/>
      <c r="F58" s="151"/>
      <c r="G58" s="151"/>
      <c r="H58" s="151"/>
      <c r="I58" s="151"/>
      <c r="J58" s="152"/>
      <c r="K58" s="149"/>
      <c r="L58" s="149"/>
      <c r="M58" s="149"/>
      <c r="N58" s="193"/>
      <c r="O58" s="197" t="e">
        <f t="shared" si="0"/>
        <v>#DIV/0!</v>
      </c>
      <c r="P58" s="198" t="e">
        <f t="shared" si="4"/>
        <v>#DIV/0!</v>
      </c>
    </row>
    <row r="59" spans="1:16" x14ac:dyDescent="0.2">
      <c r="A59" s="175">
        <v>18</v>
      </c>
      <c r="B59" s="420"/>
      <c r="C59" s="134" t="s">
        <v>94</v>
      </c>
      <c r="D59" s="127" t="s">
        <v>4</v>
      </c>
      <c r="E59" s="151"/>
      <c r="F59" s="151"/>
      <c r="G59" s="151"/>
      <c r="H59" s="151"/>
      <c r="I59" s="151"/>
      <c r="J59" s="152"/>
      <c r="K59" s="149"/>
      <c r="L59" s="149"/>
      <c r="M59" s="149"/>
      <c r="N59" s="193"/>
      <c r="O59" s="197" t="e">
        <f t="shared" si="0"/>
        <v>#DIV/0!</v>
      </c>
      <c r="P59" s="198" t="e">
        <f t="shared" si="4"/>
        <v>#DIV/0!</v>
      </c>
    </row>
    <row r="60" spans="1:16" x14ac:dyDescent="0.2">
      <c r="A60" s="175">
        <v>19</v>
      </c>
      <c r="B60" s="421" t="s">
        <v>21</v>
      </c>
      <c r="C60" s="133" t="s">
        <v>95</v>
      </c>
      <c r="D60" s="90" t="s">
        <v>4</v>
      </c>
      <c r="E60" s="151"/>
      <c r="F60" s="151"/>
      <c r="G60" s="151"/>
      <c r="H60" s="151"/>
      <c r="I60" s="151"/>
      <c r="J60" s="152"/>
      <c r="K60" s="149"/>
      <c r="L60" s="149"/>
      <c r="M60" s="149"/>
      <c r="N60" s="193"/>
      <c r="O60" s="197" t="e">
        <f t="shared" si="0"/>
        <v>#DIV/0!</v>
      </c>
      <c r="P60" s="198" t="e">
        <f t="shared" si="4"/>
        <v>#DIV/0!</v>
      </c>
    </row>
    <row r="61" spans="1:16" x14ac:dyDescent="0.2">
      <c r="A61" s="175">
        <v>20</v>
      </c>
      <c r="B61" s="417"/>
      <c r="C61" s="133" t="s">
        <v>96</v>
      </c>
      <c r="D61" s="90" t="s">
        <v>4</v>
      </c>
      <c r="E61" s="151"/>
      <c r="F61" s="151"/>
      <c r="G61" s="151"/>
      <c r="H61" s="151"/>
      <c r="I61" s="151"/>
      <c r="J61" s="152"/>
      <c r="K61" s="149"/>
      <c r="L61" s="149"/>
      <c r="M61" s="149"/>
      <c r="N61" s="193"/>
      <c r="O61" s="197" t="e">
        <f t="shared" si="0"/>
        <v>#DIV/0!</v>
      </c>
      <c r="P61" s="198" t="e">
        <f t="shared" si="4"/>
        <v>#DIV/0!</v>
      </c>
    </row>
    <row r="62" spans="1:16" x14ac:dyDescent="0.2">
      <c r="A62" s="175">
        <v>21</v>
      </c>
      <c r="B62" s="418"/>
      <c r="C62" s="133" t="s">
        <v>97</v>
      </c>
      <c r="D62" s="90" t="s">
        <v>4</v>
      </c>
      <c r="E62" s="151"/>
      <c r="F62" s="151"/>
      <c r="G62" s="151"/>
      <c r="H62" s="151"/>
      <c r="I62" s="151"/>
      <c r="J62" s="152"/>
      <c r="K62" s="149"/>
      <c r="L62" s="149"/>
      <c r="M62" s="149"/>
      <c r="N62" s="193"/>
      <c r="O62" s="197" t="e">
        <f t="shared" si="0"/>
        <v>#DIV/0!</v>
      </c>
      <c r="P62" s="198" t="e">
        <f t="shared" si="4"/>
        <v>#DIV/0!</v>
      </c>
    </row>
    <row r="63" spans="1:16" x14ac:dyDescent="0.2">
      <c r="A63" s="175">
        <v>22</v>
      </c>
      <c r="B63" s="419" t="s">
        <v>32</v>
      </c>
      <c r="C63" s="134" t="s">
        <v>98</v>
      </c>
      <c r="D63" s="127" t="s">
        <v>4</v>
      </c>
      <c r="E63" s="151"/>
      <c r="F63" s="151"/>
      <c r="G63" s="151"/>
      <c r="H63" s="151"/>
      <c r="I63" s="151"/>
      <c r="J63" s="152"/>
      <c r="K63" s="149"/>
      <c r="L63" s="149"/>
      <c r="M63" s="149"/>
      <c r="N63" s="193"/>
      <c r="O63" s="197" t="e">
        <f t="shared" si="0"/>
        <v>#DIV/0!</v>
      </c>
      <c r="P63" s="198" t="e">
        <f t="shared" si="4"/>
        <v>#DIV/0!</v>
      </c>
    </row>
    <row r="64" spans="1:16" x14ac:dyDescent="0.2">
      <c r="A64" s="175">
        <v>23</v>
      </c>
      <c r="B64" s="422"/>
      <c r="C64" s="134" t="s">
        <v>100</v>
      </c>
      <c r="D64" s="129" t="s">
        <v>4</v>
      </c>
      <c r="E64" s="151"/>
      <c r="F64" s="151"/>
      <c r="G64" s="151"/>
      <c r="H64" s="151"/>
      <c r="I64" s="151"/>
      <c r="J64" s="152"/>
      <c r="K64" s="149"/>
      <c r="L64" s="149"/>
      <c r="M64" s="149"/>
      <c r="N64" s="193"/>
      <c r="O64" s="197" t="e">
        <f t="shared" si="0"/>
        <v>#DIV/0!</v>
      </c>
      <c r="P64" s="198" t="e">
        <f t="shared" si="4"/>
        <v>#DIV/0!</v>
      </c>
    </row>
    <row r="65" spans="1:16" ht="13.5" thickBot="1" x14ac:dyDescent="0.25">
      <c r="A65" s="189">
        <v>24</v>
      </c>
      <c r="B65" s="423"/>
      <c r="C65" s="135" t="s">
        <v>99</v>
      </c>
      <c r="D65" s="130" t="s">
        <v>4</v>
      </c>
      <c r="E65" s="158"/>
      <c r="F65" s="158"/>
      <c r="G65" s="158"/>
      <c r="H65" s="158"/>
      <c r="I65" s="158"/>
      <c r="J65" s="158"/>
      <c r="K65" s="159"/>
      <c r="L65" s="159"/>
      <c r="M65" s="159"/>
      <c r="N65" s="194"/>
      <c r="O65" s="197" t="e">
        <f t="shared" si="0"/>
        <v>#DIV/0!</v>
      </c>
      <c r="P65" s="198" t="e">
        <f t="shared" si="4"/>
        <v>#DIV/0!</v>
      </c>
    </row>
    <row r="66" spans="1:16" x14ac:dyDescent="0.2">
      <c r="I66" s="5"/>
    </row>
    <row r="67" spans="1:16" x14ac:dyDescent="0.2">
      <c r="A67" s="216">
        <v>2</v>
      </c>
      <c r="B67" s="103" t="s">
        <v>54</v>
      </c>
      <c r="C67" s="190" t="str">
        <f>+$F11</f>
        <v>Thistle Study</v>
      </c>
      <c r="E67" s="415" t="str">
        <f>+$F11</f>
        <v>Thistle Study</v>
      </c>
      <c r="F67" s="415"/>
      <c r="G67" s="415"/>
      <c r="H67" s="415"/>
      <c r="I67" s="415"/>
      <c r="J67" s="415" t="str">
        <f>+$F11</f>
        <v>Thistle Study</v>
      </c>
      <c r="K67" s="415"/>
      <c r="L67" s="415"/>
      <c r="M67" s="415"/>
      <c r="N67" s="415"/>
    </row>
    <row r="68" spans="1:16" ht="13.5" thickBot="1" x14ac:dyDescent="0.25">
      <c r="O68" s="195" t="s">
        <v>122</v>
      </c>
      <c r="P68" s="195" t="s">
        <v>56</v>
      </c>
    </row>
    <row r="69" spans="1:16" x14ac:dyDescent="0.2">
      <c r="A69" s="101"/>
      <c r="B69" s="102"/>
      <c r="C69" s="131"/>
      <c r="D69" s="99" t="s">
        <v>40</v>
      </c>
      <c r="E69" s="394" t="s">
        <v>42</v>
      </c>
      <c r="F69" s="395"/>
      <c r="G69" s="395"/>
      <c r="H69" s="395"/>
      <c r="I69" s="395"/>
      <c r="J69" s="395"/>
      <c r="K69" s="395"/>
      <c r="L69" s="395"/>
      <c r="M69" s="395"/>
      <c r="N69" s="396"/>
      <c r="O69" s="195" t="s">
        <v>123</v>
      </c>
      <c r="P69" s="195" t="s">
        <v>57</v>
      </c>
    </row>
    <row r="70" spans="1:16" ht="13.5" thickBot="1" x14ac:dyDescent="0.25">
      <c r="A70" s="93" t="s">
        <v>34</v>
      </c>
      <c r="B70" s="94" t="s">
        <v>39</v>
      </c>
      <c r="C70" s="95" t="s">
        <v>38</v>
      </c>
      <c r="D70" s="188" t="s">
        <v>37</v>
      </c>
      <c r="E70" s="145">
        <v>1</v>
      </c>
      <c r="F70" s="146">
        <v>2</v>
      </c>
      <c r="G70" s="147">
        <v>3</v>
      </c>
      <c r="H70" s="147">
        <v>4</v>
      </c>
      <c r="I70" s="147">
        <v>5</v>
      </c>
      <c r="J70" s="147">
        <v>6</v>
      </c>
      <c r="K70" s="147">
        <v>7</v>
      </c>
      <c r="L70" s="147">
        <v>8</v>
      </c>
      <c r="M70" s="147">
        <v>9</v>
      </c>
      <c r="N70" s="144">
        <v>10</v>
      </c>
      <c r="O70" s="196" t="s">
        <v>55</v>
      </c>
      <c r="P70" s="196" t="s">
        <v>113</v>
      </c>
    </row>
    <row r="71" spans="1:16" x14ac:dyDescent="0.2">
      <c r="A71" s="174">
        <v>1</v>
      </c>
      <c r="B71" s="416" t="s">
        <v>27</v>
      </c>
      <c r="C71" s="133" t="s">
        <v>77</v>
      </c>
      <c r="D71" s="89" t="s">
        <v>4</v>
      </c>
      <c r="E71" s="153"/>
      <c r="F71" s="153"/>
      <c r="G71" s="154"/>
      <c r="H71" s="154"/>
      <c r="I71" s="154"/>
      <c r="J71" s="154"/>
      <c r="K71" s="154"/>
      <c r="L71" s="154"/>
      <c r="M71" s="154"/>
      <c r="N71" s="156"/>
      <c r="O71" s="197" t="e">
        <f t="shared" ref="O71:O94" si="5">ROUND(AVERAGE(E71:N71),0)</f>
        <v>#DIV/0!</v>
      </c>
      <c r="P71" s="198" t="e">
        <f>(STDEV(E71:N71))/R$42</f>
        <v>#DIV/0!</v>
      </c>
    </row>
    <row r="72" spans="1:16" x14ac:dyDescent="0.2">
      <c r="A72" s="174">
        <v>2</v>
      </c>
      <c r="B72" s="417"/>
      <c r="C72" s="178" t="s">
        <v>78</v>
      </c>
      <c r="D72" s="90" t="s">
        <v>4</v>
      </c>
      <c r="E72" s="148"/>
      <c r="F72" s="148"/>
      <c r="G72" s="149"/>
      <c r="H72" s="149"/>
      <c r="I72" s="149"/>
      <c r="J72" s="149"/>
      <c r="K72" s="149"/>
      <c r="L72" s="149"/>
      <c r="M72" s="149"/>
      <c r="N72" s="157"/>
      <c r="O72" s="197" t="e">
        <f t="shared" si="5"/>
        <v>#DIV/0!</v>
      </c>
      <c r="P72" s="198" t="e">
        <f t="shared" ref="P72:P77" si="6">(STDEV(E72:N72))/R$42</f>
        <v>#DIV/0!</v>
      </c>
    </row>
    <row r="73" spans="1:16" x14ac:dyDescent="0.2">
      <c r="A73" s="174">
        <v>3</v>
      </c>
      <c r="B73" s="417"/>
      <c r="C73" s="133" t="s">
        <v>79</v>
      </c>
      <c r="D73" s="90" t="s">
        <v>4</v>
      </c>
      <c r="E73" s="148"/>
      <c r="F73" s="148"/>
      <c r="G73" s="149"/>
      <c r="H73" s="149"/>
      <c r="I73" s="149"/>
      <c r="J73" s="149"/>
      <c r="K73" s="149"/>
      <c r="L73" s="149"/>
      <c r="M73" s="149"/>
      <c r="N73" s="157"/>
      <c r="O73" s="197" t="e">
        <f t="shared" si="5"/>
        <v>#DIV/0!</v>
      </c>
      <c r="P73" s="198" t="e">
        <f t="shared" si="6"/>
        <v>#DIV/0!</v>
      </c>
    </row>
    <row r="74" spans="1:16" x14ac:dyDescent="0.2">
      <c r="A74" s="174">
        <v>4</v>
      </c>
      <c r="B74" s="418"/>
      <c r="C74" s="133" t="s">
        <v>80</v>
      </c>
      <c r="D74" s="90" t="s">
        <v>4</v>
      </c>
      <c r="E74" s="148"/>
      <c r="F74" s="148"/>
      <c r="G74" s="149"/>
      <c r="H74" s="149"/>
      <c r="I74" s="149"/>
      <c r="J74" s="149"/>
      <c r="K74" s="149"/>
      <c r="L74" s="149"/>
      <c r="M74" s="149"/>
      <c r="N74" s="157"/>
      <c r="O74" s="197" t="e">
        <f t="shared" si="5"/>
        <v>#DIV/0!</v>
      </c>
      <c r="P74" s="198" t="e">
        <f t="shared" si="6"/>
        <v>#DIV/0!</v>
      </c>
    </row>
    <row r="75" spans="1:16" x14ac:dyDescent="0.2">
      <c r="A75" s="174">
        <v>5</v>
      </c>
      <c r="B75" s="419" t="s">
        <v>28</v>
      </c>
      <c r="C75" s="134" t="s">
        <v>81</v>
      </c>
      <c r="D75" s="127" t="s">
        <v>4</v>
      </c>
      <c r="E75" s="148"/>
      <c r="F75" s="148"/>
      <c r="G75" s="149"/>
      <c r="H75" s="149"/>
      <c r="I75" s="149"/>
      <c r="J75" s="149"/>
      <c r="K75" s="149"/>
      <c r="L75" s="149"/>
      <c r="M75" s="149"/>
      <c r="N75" s="157"/>
      <c r="O75" s="197" t="e">
        <f t="shared" si="5"/>
        <v>#DIV/0!</v>
      </c>
      <c r="P75" s="198" t="e">
        <f t="shared" si="6"/>
        <v>#DIV/0!</v>
      </c>
    </row>
    <row r="76" spans="1:16" x14ac:dyDescent="0.2">
      <c r="A76" s="174">
        <v>6</v>
      </c>
      <c r="B76" s="420"/>
      <c r="C76" s="134" t="s">
        <v>82</v>
      </c>
      <c r="D76" s="127" t="s">
        <v>4</v>
      </c>
      <c r="E76" s="148"/>
      <c r="F76" s="148"/>
      <c r="G76" s="169"/>
      <c r="H76" s="149"/>
      <c r="I76" s="149"/>
      <c r="J76" s="149"/>
      <c r="K76" s="149"/>
      <c r="L76" s="149"/>
      <c r="M76" s="149"/>
      <c r="N76" s="157"/>
      <c r="O76" s="197" t="e">
        <f t="shared" si="5"/>
        <v>#DIV/0!</v>
      </c>
      <c r="P76" s="198" t="e">
        <f t="shared" si="6"/>
        <v>#DIV/0!</v>
      </c>
    </row>
    <row r="77" spans="1:16" x14ac:dyDescent="0.2">
      <c r="A77" s="174">
        <v>7</v>
      </c>
      <c r="B77" s="421" t="s">
        <v>29</v>
      </c>
      <c r="C77" s="133" t="s">
        <v>83</v>
      </c>
      <c r="D77" s="90" t="s">
        <v>4</v>
      </c>
      <c r="E77" s="148"/>
      <c r="F77" s="148"/>
      <c r="G77" s="149"/>
      <c r="H77" s="149"/>
      <c r="I77" s="149"/>
      <c r="J77" s="149"/>
      <c r="K77" s="149"/>
      <c r="L77" s="149"/>
      <c r="M77" s="149"/>
      <c r="N77" s="157"/>
      <c r="O77" s="197" t="e">
        <f t="shared" si="5"/>
        <v>#DIV/0!</v>
      </c>
      <c r="P77" s="198" t="e">
        <f t="shared" si="6"/>
        <v>#DIV/0!</v>
      </c>
    </row>
    <row r="78" spans="1:16" x14ac:dyDescent="0.2">
      <c r="A78" s="174">
        <v>8</v>
      </c>
      <c r="B78" s="417"/>
      <c r="C78" s="133" t="s">
        <v>84</v>
      </c>
      <c r="D78" s="90" t="s">
        <v>6</v>
      </c>
      <c r="E78" s="148"/>
      <c r="F78" s="148"/>
      <c r="G78" s="149"/>
      <c r="H78" s="149"/>
      <c r="I78" s="149"/>
      <c r="J78" s="149"/>
      <c r="K78" s="149"/>
      <c r="L78" s="149"/>
      <c r="M78" s="149"/>
      <c r="N78" s="157"/>
      <c r="O78" s="197" t="e">
        <f t="shared" si="5"/>
        <v>#DIV/0!</v>
      </c>
      <c r="P78" s="198" t="e">
        <f>(STDEV(E78:N78))/R$43</f>
        <v>#DIV/0!</v>
      </c>
    </row>
    <row r="79" spans="1:16" x14ac:dyDescent="0.2">
      <c r="A79" s="174">
        <v>9</v>
      </c>
      <c r="B79" s="418"/>
      <c r="C79" s="133" t="s">
        <v>85</v>
      </c>
      <c r="D79" s="90" t="s">
        <v>4</v>
      </c>
      <c r="E79" s="148"/>
      <c r="F79" s="148"/>
      <c r="G79" s="149"/>
      <c r="H79" s="149"/>
      <c r="I79" s="149"/>
      <c r="J79" s="149"/>
      <c r="K79" s="149"/>
      <c r="L79" s="149"/>
      <c r="M79" s="149"/>
      <c r="N79" s="157"/>
      <c r="O79" s="197" t="e">
        <f t="shared" si="5"/>
        <v>#DIV/0!</v>
      </c>
      <c r="P79" s="198" t="e">
        <f t="shared" ref="P79:P80" si="7">(STDEV(E79:N79))/R$42</f>
        <v>#DIV/0!</v>
      </c>
    </row>
    <row r="80" spans="1:16" x14ac:dyDescent="0.2">
      <c r="A80" s="174">
        <v>10</v>
      </c>
      <c r="B80" s="419" t="s">
        <v>101</v>
      </c>
      <c r="C80" s="134" t="s">
        <v>86</v>
      </c>
      <c r="D80" s="127" t="s">
        <v>4</v>
      </c>
      <c r="E80" s="148"/>
      <c r="F80" s="148"/>
      <c r="G80" s="149"/>
      <c r="H80" s="149"/>
      <c r="I80" s="149"/>
      <c r="J80" s="149"/>
      <c r="K80" s="149"/>
      <c r="L80" s="149"/>
      <c r="M80" s="149"/>
      <c r="N80" s="157"/>
      <c r="O80" s="197" t="e">
        <f t="shared" si="5"/>
        <v>#DIV/0!</v>
      </c>
      <c r="P80" s="198" t="e">
        <f t="shared" si="7"/>
        <v>#DIV/0!</v>
      </c>
    </row>
    <row r="81" spans="1:16" x14ac:dyDescent="0.2">
      <c r="A81" s="174">
        <v>11</v>
      </c>
      <c r="B81" s="420"/>
      <c r="C81" s="134" t="s">
        <v>87</v>
      </c>
      <c r="D81" s="128" t="s">
        <v>6</v>
      </c>
      <c r="E81" s="148"/>
      <c r="F81" s="148"/>
      <c r="G81" s="149"/>
      <c r="H81" s="149"/>
      <c r="I81" s="149"/>
      <c r="J81" s="149"/>
      <c r="K81" s="149"/>
      <c r="L81" s="149"/>
      <c r="M81" s="149"/>
      <c r="N81" s="157"/>
      <c r="O81" s="197" t="e">
        <f t="shared" si="5"/>
        <v>#DIV/0!</v>
      </c>
      <c r="P81" s="198" t="e">
        <f>(STDEV(E81:N81))/R$43</f>
        <v>#DIV/0!</v>
      </c>
    </row>
    <row r="82" spans="1:16" x14ac:dyDescent="0.2">
      <c r="A82" s="174">
        <v>12</v>
      </c>
      <c r="B82" s="421" t="s">
        <v>30</v>
      </c>
      <c r="C82" s="179" t="s">
        <v>88</v>
      </c>
      <c r="D82" s="91" t="s">
        <v>4</v>
      </c>
      <c r="E82" s="148"/>
      <c r="F82" s="148"/>
      <c r="G82" s="149"/>
      <c r="H82" s="149"/>
      <c r="I82" s="149"/>
      <c r="J82" s="149"/>
      <c r="K82" s="149"/>
      <c r="L82" s="149"/>
      <c r="M82" s="149"/>
      <c r="N82" s="157"/>
      <c r="O82" s="197" t="e">
        <f t="shared" si="5"/>
        <v>#DIV/0!</v>
      </c>
      <c r="P82" s="198" t="e">
        <f t="shared" ref="P82:P83" si="8">(STDEV(E82:N82))/R$42</f>
        <v>#DIV/0!</v>
      </c>
    </row>
    <row r="83" spans="1:16" x14ac:dyDescent="0.2">
      <c r="A83" s="174">
        <v>13</v>
      </c>
      <c r="B83" s="418"/>
      <c r="C83" s="133" t="s">
        <v>89</v>
      </c>
      <c r="D83" s="90" t="s">
        <v>4</v>
      </c>
      <c r="E83" s="148"/>
      <c r="F83" s="148"/>
      <c r="G83" s="149"/>
      <c r="H83" s="149"/>
      <c r="I83" s="149"/>
      <c r="J83" s="149"/>
      <c r="K83" s="149"/>
      <c r="L83" s="149"/>
      <c r="M83" s="149"/>
      <c r="N83" s="157"/>
      <c r="O83" s="197" t="e">
        <f t="shared" si="5"/>
        <v>#DIV/0!</v>
      </c>
      <c r="P83" s="198" t="e">
        <f t="shared" si="8"/>
        <v>#DIV/0!</v>
      </c>
    </row>
    <row r="84" spans="1:16" x14ac:dyDescent="0.2">
      <c r="A84" s="174">
        <v>14</v>
      </c>
      <c r="B84" s="419" t="s">
        <v>31</v>
      </c>
      <c r="C84" s="134" t="s">
        <v>90</v>
      </c>
      <c r="D84" s="128" t="s">
        <v>5</v>
      </c>
      <c r="E84" s="148"/>
      <c r="F84" s="148"/>
      <c r="G84" s="149"/>
      <c r="H84" s="149"/>
      <c r="I84" s="149"/>
      <c r="J84" s="149"/>
      <c r="K84" s="149"/>
      <c r="L84" s="149"/>
      <c r="M84" s="149"/>
      <c r="N84" s="157"/>
      <c r="O84" s="197" t="e">
        <f t="shared" si="5"/>
        <v>#DIV/0!</v>
      </c>
      <c r="P84" s="198" t="e">
        <f>(STDEV(E84:N84))/R$44</f>
        <v>#DIV/0!</v>
      </c>
    </row>
    <row r="85" spans="1:16" x14ac:dyDescent="0.2">
      <c r="A85" s="174">
        <v>15</v>
      </c>
      <c r="B85" s="422"/>
      <c r="C85" s="134" t="s">
        <v>91</v>
      </c>
      <c r="D85" s="128" t="s">
        <v>6</v>
      </c>
      <c r="E85" s="150"/>
      <c r="F85" s="150"/>
      <c r="G85" s="150"/>
      <c r="H85" s="150"/>
      <c r="I85" s="148"/>
      <c r="J85" s="148"/>
      <c r="K85" s="149"/>
      <c r="L85" s="149"/>
      <c r="M85" s="149"/>
      <c r="N85" s="157"/>
      <c r="O85" s="197" t="e">
        <f t="shared" si="5"/>
        <v>#DIV/0!</v>
      </c>
      <c r="P85" s="198" t="e">
        <f>(STDEV(E85:N85))/R$43</f>
        <v>#DIV/0!</v>
      </c>
    </row>
    <row r="86" spans="1:16" x14ac:dyDescent="0.2">
      <c r="A86" s="174">
        <v>16</v>
      </c>
      <c r="B86" s="422"/>
      <c r="C86" s="134" t="s">
        <v>92</v>
      </c>
      <c r="D86" s="127" t="s">
        <v>4</v>
      </c>
      <c r="E86" s="151"/>
      <c r="F86" s="151"/>
      <c r="G86" s="151"/>
      <c r="H86" s="151"/>
      <c r="I86" s="151"/>
      <c r="J86" s="152"/>
      <c r="K86" s="149"/>
      <c r="L86" s="149"/>
      <c r="M86" s="149"/>
      <c r="N86" s="157"/>
      <c r="O86" s="197" t="e">
        <f t="shared" si="5"/>
        <v>#DIV/0!</v>
      </c>
      <c r="P86" s="198" t="e">
        <f t="shared" ref="P86:P94" si="9">(STDEV(E86:N86))/R$42</f>
        <v>#DIV/0!</v>
      </c>
    </row>
    <row r="87" spans="1:16" x14ac:dyDescent="0.2">
      <c r="A87" s="175">
        <v>17</v>
      </c>
      <c r="B87" s="422"/>
      <c r="C87" s="134" t="s">
        <v>93</v>
      </c>
      <c r="D87" s="127" t="s">
        <v>4</v>
      </c>
      <c r="E87" s="151"/>
      <c r="F87" s="151"/>
      <c r="G87" s="151"/>
      <c r="H87" s="151"/>
      <c r="I87" s="151"/>
      <c r="J87" s="152"/>
      <c r="K87" s="149"/>
      <c r="L87" s="149"/>
      <c r="M87" s="149"/>
      <c r="N87" s="157"/>
      <c r="O87" s="197" t="e">
        <f t="shared" si="5"/>
        <v>#DIV/0!</v>
      </c>
      <c r="P87" s="198" t="e">
        <f t="shared" si="9"/>
        <v>#DIV/0!</v>
      </c>
    </row>
    <row r="88" spans="1:16" x14ac:dyDescent="0.2">
      <c r="A88" s="175">
        <v>18</v>
      </c>
      <c r="B88" s="420"/>
      <c r="C88" s="134" t="s">
        <v>94</v>
      </c>
      <c r="D88" s="127" t="s">
        <v>4</v>
      </c>
      <c r="E88" s="151"/>
      <c r="F88" s="151"/>
      <c r="G88" s="151"/>
      <c r="H88" s="151"/>
      <c r="I88" s="151"/>
      <c r="J88" s="152"/>
      <c r="K88" s="149"/>
      <c r="L88" s="149"/>
      <c r="M88" s="149"/>
      <c r="N88" s="157"/>
      <c r="O88" s="197" t="e">
        <f t="shared" si="5"/>
        <v>#DIV/0!</v>
      </c>
      <c r="P88" s="198" t="e">
        <f t="shared" si="9"/>
        <v>#DIV/0!</v>
      </c>
    </row>
    <row r="89" spans="1:16" x14ac:dyDescent="0.2">
      <c r="A89" s="175">
        <v>19</v>
      </c>
      <c r="B89" s="421" t="s">
        <v>21</v>
      </c>
      <c r="C89" s="133" t="s">
        <v>95</v>
      </c>
      <c r="D89" s="90" t="s">
        <v>4</v>
      </c>
      <c r="E89" s="151"/>
      <c r="F89" s="151"/>
      <c r="G89" s="151"/>
      <c r="H89" s="151"/>
      <c r="I89" s="151"/>
      <c r="J89" s="152"/>
      <c r="K89" s="149"/>
      <c r="L89" s="149"/>
      <c r="M89" s="149"/>
      <c r="N89" s="157"/>
      <c r="O89" s="197" t="e">
        <f t="shared" si="5"/>
        <v>#DIV/0!</v>
      </c>
      <c r="P89" s="198" t="e">
        <f t="shared" si="9"/>
        <v>#DIV/0!</v>
      </c>
    </row>
    <row r="90" spans="1:16" x14ac:dyDescent="0.2">
      <c r="A90" s="175">
        <v>20</v>
      </c>
      <c r="B90" s="417"/>
      <c r="C90" s="133" t="s">
        <v>96</v>
      </c>
      <c r="D90" s="90" t="s">
        <v>4</v>
      </c>
      <c r="E90" s="151"/>
      <c r="F90" s="151"/>
      <c r="G90" s="151"/>
      <c r="H90" s="151"/>
      <c r="I90" s="151"/>
      <c r="J90" s="152"/>
      <c r="K90" s="149"/>
      <c r="L90" s="149"/>
      <c r="M90" s="149"/>
      <c r="N90" s="157"/>
      <c r="O90" s="197" t="e">
        <f t="shared" si="5"/>
        <v>#DIV/0!</v>
      </c>
      <c r="P90" s="198" t="e">
        <f t="shared" si="9"/>
        <v>#DIV/0!</v>
      </c>
    </row>
    <row r="91" spans="1:16" x14ac:dyDescent="0.2">
      <c r="A91" s="175">
        <v>21</v>
      </c>
      <c r="B91" s="418"/>
      <c r="C91" s="133" t="s">
        <v>97</v>
      </c>
      <c r="D91" s="90" t="s">
        <v>4</v>
      </c>
      <c r="E91" s="151"/>
      <c r="F91" s="151"/>
      <c r="G91" s="151"/>
      <c r="H91" s="151"/>
      <c r="I91" s="151"/>
      <c r="J91" s="152"/>
      <c r="K91" s="149"/>
      <c r="L91" s="149"/>
      <c r="M91" s="149"/>
      <c r="N91" s="157"/>
      <c r="O91" s="197" t="e">
        <f t="shared" si="5"/>
        <v>#DIV/0!</v>
      </c>
      <c r="P91" s="198" t="e">
        <f t="shared" si="9"/>
        <v>#DIV/0!</v>
      </c>
    </row>
    <row r="92" spans="1:16" x14ac:dyDescent="0.2">
      <c r="A92" s="175">
        <v>22</v>
      </c>
      <c r="B92" s="419" t="s">
        <v>32</v>
      </c>
      <c r="C92" s="134" t="s">
        <v>98</v>
      </c>
      <c r="D92" s="127" t="s">
        <v>4</v>
      </c>
      <c r="E92" s="151"/>
      <c r="F92" s="151"/>
      <c r="G92" s="151"/>
      <c r="H92" s="151"/>
      <c r="I92" s="151"/>
      <c r="J92" s="152"/>
      <c r="K92" s="149"/>
      <c r="L92" s="149"/>
      <c r="M92" s="149"/>
      <c r="N92" s="157"/>
      <c r="O92" s="197" t="e">
        <f t="shared" si="5"/>
        <v>#DIV/0!</v>
      </c>
      <c r="P92" s="198" t="e">
        <f t="shared" si="9"/>
        <v>#DIV/0!</v>
      </c>
    </row>
    <row r="93" spans="1:16" x14ac:dyDescent="0.2">
      <c r="A93" s="175">
        <v>23</v>
      </c>
      <c r="B93" s="422"/>
      <c r="C93" s="134" t="s">
        <v>100</v>
      </c>
      <c r="D93" s="129" t="s">
        <v>4</v>
      </c>
      <c r="E93" s="151"/>
      <c r="F93" s="151"/>
      <c r="G93" s="151"/>
      <c r="H93" s="151"/>
      <c r="I93" s="151"/>
      <c r="J93" s="152"/>
      <c r="K93" s="149"/>
      <c r="L93" s="149"/>
      <c r="M93" s="149"/>
      <c r="N93" s="157"/>
      <c r="O93" s="197" t="e">
        <f t="shared" si="5"/>
        <v>#DIV/0!</v>
      </c>
      <c r="P93" s="198" t="e">
        <f t="shared" si="9"/>
        <v>#DIV/0!</v>
      </c>
    </row>
    <row r="94" spans="1:16" ht="13.5" thickBot="1" x14ac:dyDescent="0.25">
      <c r="A94" s="189">
        <v>24</v>
      </c>
      <c r="B94" s="423"/>
      <c r="C94" s="135" t="s">
        <v>99</v>
      </c>
      <c r="D94" s="130" t="s">
        <v>4</v>
      </c>
      <c r="E94" s="158"/>
      <c r="F94" s="158"/>
      <c r="G94" s="158"/>
      <c r="H94" s="158"/>
      <c r="I94" s="158"/>
      <c r="J94" s="158"/>
      <c r="K94" s="159"/>
      <c r="L94" s="159"/>
      <c r="M94" s="159"/>
      <c r="N94" s="160"/>
      <c r="O94" s="197" t="e">
        <f t="shared" si="5"/>
        <v>#DIV/0!</v>
      </c>
      <c r="P94" s="198" t="e">
        <f t="shared" si="9"/>
        <v>#DIV/0!</v>
      </c>
    </row>
    <row r="96" spans="1:16" x14ac:dyDescent="0.2">
      <c r="A96" s="217">
        <v>3</v>
      </c>
      <c r="B96" s="103" t="s">
        <v>54</v>
      </c>
      <c r="C96" s="190" t="str">
        <f>+$G11</f>
        <v>Remnant Prairie Inventory</v>
      </c>
      <c r="E96" s="415" t="str">
        <f>+$G11</f>
        <v>Remnant Prairie Inventory</v>
      </c>
      <c r="F96" s="415"/>
      <c r="G96" s="415"/>
      <c r="H96" s="415"/>
      <c r="I96" s="415"/>
      <c r="J96" s="415" t="str">
        <f>+$G11</f>
        <v>Remnant Prairie Inventory</v>
      </c>
      <c r="K96" s="415"/>
      <c r="L96" s="415"/>
      <c r="M96" s="415"/>
      <c r="N96" s="415"/>
    </row>
    <row r="97" spans="1:16" ht="13.5" thickBot="1" x14ac:dyDescent="0.25">
      <c r="O97" s="195" t="s">
        <v>122</v>
      </c>
      <c r="P97" s="195" t="s">
        <v>56</v>
      </c>
    </row>
    <row r="98" spans="1:16" x14ac:dyDescent="0.2">
      <c r="A98" s="101"/>
      <c r="B98" s="102"/>
      <c r="C98" s="131"/>
      <c r="D98" s="99" t="s">
        <v>40</v>
      </c>
      <c r="E98" s="394" t="s">
        <v>42</v>
      </c>
      <c r="F98" s="395"/>
      <c r="G98" s="395"/>
      <c r="H98" s="395"/>
      <c r="I98" s="395"/>
      <c r="J98" s="395"/>
      <c r="K98" s="395"/>
      <c r="L98" s="395"/>
      <c r="M98" s="395"/>
      <c r="N98" s="396"/>
      <c r="O98" s="195" t="s">
        <v>123</v>
      </c>
      <c r="P98" s="195" t="s">
        <v>57</v>
      </c>
    </row>
    <row r="99" spans="1:16" ht="13.5" thickBot="1" x14ac:dyDescent="0.25">
      <c r="A99" s="93" t="s">
        <v>34</v>
      </c>
      <c r="B99" s="94" t="s">
        <v>39</v>
      </c>
      <c r="C99" s="95" t="s">
        <v>38</v>
      </c>
      <c r="D99" s="188" t="s">
        <v>37</v>
      </c>
      <c r="E99" s="145">
        <v>1</v>
      </c>
      <c r="F99" s="146">
        <v>2</v>
      </c>
      <c r="G99" s="147">
        <v>3</v>
      </c>
      <c r="H99" s="147">
        <v>4</v>
      </c>
      <c r="I99" s="147">
        <v>5</v>
      </c>
      <c r="J99" s="147">
        <v>6</v>
      </c>
      <c r="K99" s="147">
        <v>7</v>
      </c>
      <c r="L99" s="147">
        <v>8</v>
      </c>
      <c r="M99" s="147">
        <v>9</v>
      </c>
      <c r="N99" s="144">
        <v>10</v>
      </c>
      <c r="O99" s="196" t="s">
        <v>55</v>
      </c>
      <c r="P99" s="196" t="s">
        <v>113</v>
      </c>
    </row>
    <row r="100" spans="1:16" x14ac:dyDescent="0.2">
      <c r="A100" s="174">
        <v>1</v>
      </c>
      <c r="B100" s="416" t="s">
        <v>27</v>
      </c>
      <c r="C100" s="133" t="s">
        <v>77</v>
      </c>
      <c r="D100" s="89" t="s">
        <v>4</v>
      </c>
      <c r="E100" s="153"/>
      <c r="F100" s="153"/>
      <c r="G100" s="154"/>
      <c r="H100" s="154"/>
      <c r="I100" s="154"/>
      <c r="J100" s="154"/>
      <c r="K100" s="154"/>
      <c r="L100" s="154"/>
      <c r="M100" s="154"/>
      <c r="N100" s="156"/>
      <c r="O100" s="197" t="e">
        <f t="shared" ref="O100:O123" si="10">ROUND(AVERAGE(E100:N100),0)</f>
        <v>#DIV/0!</v>
      </c>
      <c r="P100" s="198" t="e">
        <f>(STDEV(E100:N100))/R$42</f>
        <v>#DIV/0!</v>
      </c>
    </row>
    <row r="101" spans="1:16" x14ac:dyDescent="0.2">
      <c r="A101" s="174">
        <v>2</v>
      </c>
      <c r="B101" s="417"/>
      <c r="C101" s="178" t="s">
        <v>78</v>
      </c>
      <c r="D101" s="90" t="s">
        <v>4</v>
      </c>
      <c r="E101" s="148"/>
      <c r="F101" s="148"/>
      <c r="G101" s="149"/>
      <c r="H101" s="149"/>
      <c r="I101" s="149"/>
      <c r="J101" s="149"/>
      <c r="K101" s="149"/>
      <c r="L101" s="149"/>
      <c r="M101" s="149"/>
      <c r="N101" s="157"/>
      <c r="O101" s="197" t="e">
        <f t="shared" si="10"/>
        <v>#DIV/0!</v>
      </c>
      <c r="P101" s="198" t="e">
        <f t="shared" ref="P101:P106" si="11">(STDEV(E101:N101))/R$42</f>
        <v>#DIV/0!</v>
      </c>
    </row>
    <row r="102" spans="1:16" x14ac:dyDescent="0.2">
      <c r="A102" s="174">
        <v>3</v>
      </c>
      <c r="B102" s="417"/>
      <c r="C102" s="133" t="s">
        <v>79</v>
      </c>
      <c r="D102" s="90" t="s">
        <v>4</v>
      </c>
      <c r="E102" s="148"/>
      <c r="F102" s="148"/>
      <c r="G102" s="149"/>
      <c r="H102" s="149"/>
      <c r="I102" s="149"/>
      <c r="J102" s="149"/>
      <c r="K102" s="149"/>
      <c r="L102" s="149"/>
      <c r="M102" s="149"/>
      <c r="N102" s="157"/>
      <c r="O102" s="197" t="e">
        <f t="shared" si="10"/>
        <v>#DIV/0!</v>
      </c>
      <c r="P102" s="198" t="e">
        <f t="shared" si="11"/>
        <v>#DIV/0!</v>
      </c>
    </row>
    <row r="103" spans="1:16" x14ac:dyDescent="0.2">
      <c r="A103" s="174">
        <v>4</v>
      </c>
      <c r="B103" s="418"/>
      <c r="C103" s="133" t="s">
        <v>80</v>
      </c>
      <c r="D103" s="90" t="s">
        <v>4</v>
      </c>
      <c r="E103" s="148"/>
      <c r="F103" s="148"/>
      <c r="G103" s="149"/>
      <c r="H103" s="149"/>
      <c r="I103" s="149"/>
      <c r="J103" s="149"/>
      <c r="K103" s="149"/>
      <c r="L103" s="149"/>
      <c r="M103" s="149"/>
      <c r="N103" s="157"/>
      <c r="O103" s="197" t="e">
        <f t="shared" si="10"/>
        <v>#DIV/0!</v>
      </c>
      <c r="P103" s="198" t="e">
        <f t="shared" si="11"/>
        <v>#DIV/0!</v>
      </c>
    </row>
    <row r="104" spans="1:16" x14ac:dyDescent="0.2">
      <c r="A104" s="174">
        <v>5</v>
      </c>
      <c r="B104" s="419" t="s">
        <v>28</v>
      </c>
      <c r="C104" s="134" t="s">
        <v>81</v>
      </c>
      <c r="D104" s="127" t="s">
        <v>4</v>
      </c>
      <c r="E104" s="148"/>
      <c r="F104" s="148"/>
      <c r="G104" s="149"/>
      <c r="H104" s="149"/>
      <c r="I104" s="149"/>
      <c r="J104" s="149"/>
      <c r="K104" s="149"/>
      <c r="L104" s="149"/>
      <c r="M104" s="149"/>
      <c r="N104" s="157"/>
      <c r="O104" s="197" t="e">
        <f t="shared" si="10"/>
        <v>#DIV/0!</v>
      </c>
      <c r="P104" s="198" t="e">
        <f t="shared" si="11"/>
        <v>#DIV/0!</v>
      </c>
    </row>
    <row r="105" spans="1:16" x14ac:dyDescent="0.2">
      <c r="A105" s="174">
        <v>6</v>
      </c>
      <c r="B105" s="420"/>
      <c r="C105" s="134" t="s">
        <v>82</v>
      </c>
      <c r="D105" s="127" t="s">
        <v>4</v>
      </c>
      <c r="E105" s="148"/>
      <c r="F105" s="148"/>
      <c r="G105" s="169"/>
      <c r="H105" s="149"/>
      <c r="I105" s="149"/>
      <c r="J105" s="149"/>
      <c r="K105" s="149"/>
      <c r="L105" s="149"/>
      <c r="M105" s="149"/>
      <c r="N105" s="157"/>
      <c r="O105" s="197" t="e">
        <f t="shared" si="10"/>
        <v>#DIV/0!</v>
      </c>
      <c r="P105" s="198" t="e">
        <f t="shared" si="11"/>
        <v>#DIV/0!</v>
      </c>
    </row>
    <row r="106" spans="1:16" x14ac:dyDescent="0.2">
      <c r="A106" s="174">
        <v>7</v>
      </c>
      <c r="B106" s="421" t="s">
        <v>29</v>
      </c>
      <c r="C106" s="133" t="s">
        <v>83</v>
      </c>
      <c r="D106" s="90" t="s">
        <v>4</v>
      </c>
      <c r="E106" s="148"/>
      <c r="F106" s="148"/>
      <c r="G106" s="149"/>
      <c r="H106" s="149"/>
      <c r="I106" s="149"/>
      <c r="J106" s="149"/>
      <c r="K106" s="149"/>
      <c r="L106" s="149"/>
      <c r="M106" s="149"/>
      <c r="N106" s="157"/>
      <c r="O106" s="197" t="e">
        <f t="shared" si="10"/>
        <v>#DIV/0!</v>
      </c>
      <c r="P106" s="198" t="e">
        <f t="shared" si="11"/>
        <v>#DIV/0!</v>
      </c>
    </row>
    <row r="107" spans="1:16" x14ac:dyDescent="0.2">
      <c r="A107" s="174">
        <v>8</v>
      </c>
      <c r="B107" s="417"/>
      <c r="C107" s="133" t="s">
        <v>84</v>
      </c>
      <c r="D107" s="90" t="s">
        <v>6</v>
      </c>
      <c r="E107" s="148"/>
      <c r="F107" s="148"/>
      <c r="G107" s="149"/>
      <c r="H107" s="149"/>
      <c r="I107" s="149"/>
      <c r="J107" s="149"/>
      <c r="K107" s="149"/>
      <c r="L107" s="149"/>
      <c r="M107" s="149"/>
      <c r="N107" s="157"/>
      <c r="O107" s="197" t="e">
        <f t="shared" si="10"/>
        <v>#DIV/0!</v>
      </c>
      <c r="P107" s="198" t="e">
        <f>(STDEV(E107:N107))/R$43</f>
        <v>#DIV/0!</v>
      </c>
    </row>
    <row r="108" spans="1:16" x14ac:dyDescent="0.2">
      <c r="A108" s="174">
        <v>9</v>
      </c>
      <c r="B108" s="418"/>
      <c r="C108" s="133" t="s">
        <v>85</v>
      </c>
      <c r="D108" s="90" t="s">
        <v>4</v>
      </c>
      <c r="E108" s="148"/>
      <c r="F108" s="148"/>
      <c r="G108" s="149"/>
      <c r="H108" s="149"/>
      <c r="I108" s="149"/>
      <c r="J108" s="149"/>
      <c r="K108" s="149"/>
      <c r="L108" s="149"/>
      <c r="M108" s="149"/>
      <c r="N108" s="157"/>
      <c r="O108" s="197" t="e">
        <f t="shared" si="10"/>
        <v>#DIV/0!</v>
      </c>
      <c r="P108" s="198" t="e">
        <f t="shared" ref="P108:P109" si="12">(STDEV(E108:N108))/R$42</f>
        <v>#DIV/0!</v>
      </c>
    </row>
    <row r="109" spans="1:16" x14ac:dyDescent="0.2">
      <c r="A109" s="174">
        <v>10</v>
      </c>
      <c r="B109" s="419" t="s">
        <v>101</v>
      </c>
      <c r="C109" s="134" t="s">
        <v>86</v>
      </c>
      <c r="D109" s="127" t="s">
        <v>4</v>
      </c>
      <c r="E109" s="148"/>
      <c r="F109" s="148"/>
      <c r="G109" s="149"/>
      <c r="H109" s="149"/>
      <c r="I109" s="149"/>
      <c r="J109" s="149"/>
      <c r="K109" s="149"/>
      <c r="L109" s="149"/>
      <c r="M109" s="149"/>
      <c r="N109" s="157"/>
      <c r="O109" s="197" t="e">
        <f t="shared" si="10"/>
        <v>#DIV/0!</v>
      </c>
      <c r="P109" s="198" t="e">
        <f t="shared" si="12"/>
        <v>#DIV/0!</v>
      </c>
    </row>
    <row r="110" spans="1:16" x14ac:dyDescent="0.2">
      <c r="A110" s="174">
        <v>11</v>
      </c>
      <c r="B110" s="420"/>
      <c r="C110" s="134" t="s">
        <v>87</v>
      </c>
      <c r="D110" s="128" t="s">
        <v>6</v>
      </c>
      <c r="E110" s="148"/>
      <c r="F110" s="148"/>
      <c r="G110" s="149"/>
      <c r="H110" s="149"/>
      <c r="I110" s="149"/>
      <c r="J110" s="149"/>
      <c r="K110" s="149"/>
      <c r="L110" s="149"/>
      <c r="M110" s="149"/>
      <c r="N110" s="157"/>
      <c r="O110" s="197" t="e">
        <f t="shared" si="10"/>
        <v>#DIV/0!</v>
      </c>
      <c r="P110" s="198" t="e">
        <f>(STDEV(E110:N110))/R$43</f>
        <v>#DIV/0!</v>
      </c>
    </row>
    <row r="111" spans="1:16" x14ac:dyDescent="0.2">
      <c r="A111" s="174">
        <v>12</v>
      </c>
      <c r="B111" s="421" t="s">
        <v>30</v>
      </c>
      <c r="C111" s="179" t="s">
        <v>88</v>
      </c>
      <c r="D111" s="91" t="s">
        <v>4</v>
      </c>
      <c r="E111" s="148"/>
      <c r="F111" s="148"/>
      <c r="G111" s="149"/>
      <c r="H111" s="149"/>
      <c r="I111" s="149"/>
      <c r="J111" s="149"/>
      <c r="K111" s="149"/>
      <c r="L111" s="149"/>
      <c r="M111" s="149"/>
      <c r="N111" s="157"/>
      <c r="O111" s="197" t="e">
        <f t="shared" si="10"/>
        <v>#DIV/0!</v>
      </c>
      <c r="P111" s="198" t="e">
        <f t="shared" ref="P111:P112" si="13">(STDEV(E111:N111))/R$42</f>
        <v>#DIV/0!</v>
      </c>
    </row>
    <row r="112" spans="1:16" x14ac:dyDescent="0.2">
      <c r="A112" s="174">
        <v>13</v>
      </c>
      <c r="B112" s="418"/>
      <c r="C112" s="133" t="s">
        <v>89</v>
      </c>
      <c r="D112" s="90" t="s">
        <v>4</v>
      </c>
      <c r="E112" s="148"/>
      <c r="F112" s="148"/>
      <c r="G112" s="149"/>
      <c r="H112" s="149"/>
      <c r="I112" s="149"/>
      <c r="J112" s="149"/>
      <c r="K112" s="149"/>
      <c r="L112" s="149"/>
      <c r="M112" s="149"/>
      <c r="N112" s="157"/>
      <c r="O112" s="197" t="e">
        <f t="shared" si="10"/>
        <v>#DIV/0!</v>
      </c>
      <c r="P112" s="198" t="e">
        <f t="shared" si="13"/>
        <v>#DIV/0!</v>
      </c>
    </row>
    <row r="113" spans="1:16" x14ac:dyDescent="0.2">
      <c r="A113" s="174">
        <v>14</v>
      </c>
      <c r="B113" s="419" t="s">
        <v>31</v>
      </c>
      <c r="C113" s="134" t="s">
        <v>90</v>
      </c>
      <c r="D113" s="128" t="s">
        <v>5</v>
      </c>
      <c r="E113" s="148"/>
      <c r="F113" s="148"/>
      <c r="G113" s="149"/>
      <c r="H113" s="149"/>
      <c r="I113" s="149"/>
      <c r="J113" s="149"/>
      <c r="K113" s="149"/>
      <c r="L113" s="149"/>
      <c r="M113" s="149"/>
      <c r="N113" s="157"/>
      <c r="O113" s="197" t="e">
        <f t="shared" si="10"/>
        <v>#DIV/0!</v>
      </c>
      <c r="P113" s="198" t="e">
        <f>(STDEV(E113:N113))/R$44</f>
        <v>#DIV/0!</v>
      </c>
    </row>
    <row r="114" spans="1:16" x14ac:dyDescent="0.2">
      <c r="A114" s="174">
        <v>15</v>
      </c>
      <c r="B114" s="422"/>
      <c r="C114" s="134" t="s">
        <v>91</v>
      </c>
      <c r="D114" s="128" t="s">
        <v>6</v>
      </c>
      <c r="E114" s="150"/>
      <c r="F114" s="150"/>
      <c r="G114" s="150"/>
      <c r="H114" s="150"/>
      <c r="I114" s="148"/>
      <c r="J114" s="148"/>
      <c r="K114" s="149"/>
      <c r="L114" s="149"/>
      <c r="M114" s="149"/>
      <c r="N114" s="157"/>
      <c r="O114" s="197" t="e">
        <f t="shared" si="10"/>
        <v>#DIV/0!</v>
      </c>
      <c r="P114" s="198" t="e">
        <f>(STDEV(E114:N114))/R$43</f>
        <v>#DIV/0!</v>
      </c>
    </row>
    <row r="115" spans="1:16" x14ac:dyDescent="0.2">
      <c r="A115" s="174">
        <v>16</v>
      </c>
      <c r="B115" s="422"/>
      <c r="C115" s="134" t="s">
        <v>92</v>
      </c>
      <c r="D115" s="127" t="s">
        <v>4</v>
      </c>
      <c r="E115" s="151"/>
      <c r="F115" s="151"/>
      <c r="G115" s="151"/>
      <c r="H115" s="151"/>
      <c r="I115" s="151"/>
      <c r="J115" s="152"/>
      <c r="K115" s="149"/>
      <c r="L115" s="149"/>
      <c r="M115" s="149"/>
      <c r="N115" s="157"/>
      <c r="O115" s="197" t="e">
        <f t="shared" si="10"/>
        <v>#DIV/0!</v>
      </c>
      <c r="P115" s="198" t="e">
        <f t="shared" ref="P115:P123" si="14">(STDEV(E115:N115))/R$42</f>
        <v>#DIV/0!</v>
      </c>
    </row>
    <row r="116" spans="1:16" x14ac:dyDescent="0.2">
      <c r="A116" s="175">
        <v>17</v>
      </c>
      <c r="B116" s="422"/>
      <c r="C116" s="134" t="s">
        <v>93</v>
      </c>
      <c r="D116" s="127" t="s">
        <v>4</v>
      </c>
      <c r="E116" s="151"/>
      <c r="F116" s="151"/>
      <c r="G116" s="151"/>
      <c r="H116" s="151"/>
      <c r="I116" s="151"/>
      <c r="J116" s="152"/>
      <c r="K116" s="149"/>
      <c r="L116" s="149"/>
      <c r="M116" s="149"/>
      <c r="N116" s="157"/>
      <c r="O116" s="197" t="e">
        <f t="shared" si="10"/>
        <v>#DIV/0!</v>
      </c>
      <c r="P116" s="198" t="e">
        <f t="shared" si="14"/>
        <v>#DIV/0!</v>
      </c>
    </row>
    <row r="117" spans="1:16" x14ac:dyDescent="0.2">
      <c r="A117" s="175">
        <v>18</v>
      </c>
      <c r="B117" s="420"/>
      <c r="C117" s="134" t="s">
        <v>94</v>
      </c>
      <c r="D117" s="127" t="s">
        <v>4</v>
      </c>
      <c r="E117" s="151"/>
      <c r="F117" s="151"/>
      <c r="G117" s="151"/>
      <c r="H117" s="151"/>
      <c r="I117" s="151"/>
      <c r="J117" s="152"/>
      <c r="K117" s="149"/>
      <c r="L117" s="149"/>
      <c r="M117" s="149"/>
      <c r="N117" s="157"/>
      <c r="O117" s="197" t="e">
        <f t="shared" si="10"/>
        <v>#DIV/0!</v>
      </c>
      <c r="P117" s="198" t="e">
        <f t="shared" si="14"/>
        <v>#DIV/0!</v>
      </c>
    </row>
    <row r="118" spans="1:16" x14ac:dyDescent="0.2">
      <c r="A118" s="175">
        <v>19</v>
      </c>
      <c r="B118" s="421" t="s">
        <v>21</v>
      </c>
      <c r="C118" s="133" t="s">
        <v>95</v>
      </c>
      <c r="D118" s="90" t="s">
        <v>4</v>
      </c>
      <c r="E118" s="151"/>
      <c r="F118" s="151"/>
      <c r="G118" s="151"/>
      <c r="H118" s="151"/>
      <c r="I118" s="151"/>
      <c r="J118" s="152"/>
      <c r="K118" s="149"/>
      <c r="L118" s="149"/>
      <c r="M118" s="149"/>
      <c r="N118" s="157"/>
      <c r="O118" s="197" t="e">
        <f t="shared" si="10"/>
        <v>#DIV/0!</v>
      </c>
      <c r="P118" s="198" t="e">
        <f t="shared" si="14"/>
        <v>#DIV/0!</v>
      </c>
    </row>
    <row r="119" spans="1:16" x14ac:dyDescent="0.2">
      <c r="A119" s="175">
        <v>20</v>
      </c>
      <c r="B119" s="417"/>
      <c r="C119" s="133" t="s">
        <v>96</v>
      </c>
      <c r="D119" s="90" t="s">
        <v>4</v>
      </c>
      <c r="E119" s="151"/>
      <c r="F119" s="151"/>
      <c r="G119" s="151"/>
      <c r="H119" s="151"/>
      <c r="I119" s="151"/>
      <c r="J119" s="152"/>
      <c r="K119" s="149"/>
      <c r="L119" s="149"/>
      <c r="M119" s="149"/>
      <c r="N119" s="157"/>
      <c r="O119" s="197" t="e">
        <f t="shared" si="10"/>
        <v>#DIV/0!</v>
      </c>
      <c r="P119" s="198" t="e">
        <f t="shared" si="14"/>
        <v>#DIV/0!</v>
      </c>
    </row>
    <row r="120" spans="1:16" x14ac:dyDescent="0.2">
      <c r="A120" s="175">
        <v>21</v>
      </c>
      <c r="B120" s="418"/>
      <c r="C120" s="133" t="s">
        <v>97</v>
      </c>
      <c r="D120" s="90" t="s">
        <v>4</v>
      </c>
      <c r="E120" s="151"/>
      <c r="F120" s="151"/>
      <c r="G120" s="151"/>
      <c r="H120" s="151"/>
      <c r="I120" s="151"/>
      <c r="J120" s="152"/>
      <c r="K120" s="149"/>
      <c r="L120" s="149"/>
      <c r="M120" s="149"/>
      <c r="N120" s="157"/>
      <c r="O120" s="197" t="e">
        <f t="shared" si="10"/>
        <v>#DIV/0!</v>
      </c>
      <c r="P120" s="198" t="e">
        <f t="shared" si="14"/>
        <v>#DIV/0!</v>
      </c>
    </row>
    <row r="121" spans="1:16" x14ac:dyDescent="0.2">
      <c r="A121" s="175">
        <v>22</v>
      </c>
      <c r="B121" s="419" t="s">
        <v>32</v>
      </c>
      <c r="C121" s="134" t="s">
        <v>98</v>
      </c>
      <c r="D121" s="127" t="s">
        <v>4</v>
      </c>
      <c r="E121" s="151"/>
      <c r="F121" s="151"/>
      <c r="G121" s="151"/>
      <c r="H121" s="151"/>
      <c r="I121" s="151"/>
      <c r="J121" s="152"/>
      <c r="K121" s="149"/>
      <c r="L121" s="149"/>
      <c r="M121" s="149"/>
      <c r="N121" s="157"/>
      <c r="O121" s="197" t="e">
        <f t="shared" si="10"/>
        <v>#DIV/0!</v>
      </c>
      <c r="P121" s="198" t="e">
        <f t="shared" si="14"/>
        <v>#DIV/0!</v>
      </c>
    </row>
    <row r="122" spans="1:16" x14ac:dyDescent="0.2">
      <c r="A122" s="175">
        <v>23</v>
      </c>
      <c r="B122" s="422"/>
      <c r="C122" s="134" t="s">
        <v>100</v>
      </c>
      <c r="D122" s="129" t="s">
        <v>4</v>
      </c>
      <c r="E122" s="151"/>
      <c r="F122" s="151"/>
      <c r="G122" s="151"/>
      <c r="H122" s="151"/>
      <c r="I122" s="151"/>
      <c r="J122" s="152"/>
      <c r="K122" s="149"/>
      <c r="L122" s="149"/>
      <c r="M122" s="149"/>
      <c r="N122" s="157"/>
      <c r="O122" s="197" t="e">
        <f t="shared" si="10"/>
        <v>#DIV/0!</v>
      </c>
      <c r="P122" s="198" t="e">
        <f t="shared" si="14"/>
        <v>#DIV/0!</v>
      </c>
    </row>
    <row r="123" spans="1:16" ht="13.5" thickBot="1" x14ac:dyDescent="0.25">
      <c r="A123" s="189">
        <v>24</v>
      </c>
      <c r="B123" s="423"/>
      <c r="C123" s="135" t="s">
        <v>99</v>
      </c>
      <c r="D123" s="130" t="s">
        <v>4</v>
      </c>
      <c r="E123" s="158"/>
      <c r="F123" s="158"/>
      <c r="G123" s="158"/>
      <c r="H123" s="158"/>
      <c r="I123" s="158"/>
      <c r="J123" s="158"/>
      <c r="K123" s="159"/>
      <c r="L123" s="159"/>
      <c r="M123" s="159"/>
      <c r="N123" s="160"/>
      <c r="O123" s="197" t="e">
        <f t="shared" si="10"/>
        <v>#DIV/0!</v>
      </c>
      <c r="P123" s="198" t="e">
        <f t="shared" si="14"/>
        <v>#DIV/0!</v>
      </c>
    </row>
    <row r="125" spans="1:16" x14ac:dyDescent="0.2">
      <c r="A125" s="217">
        <v>4</v>
      </c>
      <c r="B125" s="103" t="s">
        <v>54</v>
      </c>
      <c r="C125" s="190" t="str">
        <f>+$H11</f>
        <v>Darnen Water Quality</v>
      </c>
      <c r="E125" s="415" t="str">
        <f>+$H11</f>
        <v>Darnen Water Quality</v>
      </c>
      <c r="F125" s="415"/>
      <c r="G125" s="415"/>
      <c r="H125" s="415"/>
      <c r="I125" s="415"/>
      <c r="J125" s="415" t="str">
        <f>+$H11</f>
        <v>Darnen Water Quality</v>
      </c>
      <c r="K125" s="415"/>
      <c r="L125" s="415"/>
      <c r="M125" s="415"/>
      <c r="N125" s="415"/>
    </row>
    <row r="126" spans="1:16" ht="13.5" thickBot="1" x14ac:dyDescent="0.25">
      <c r="O126" s="195" t="s">
        <v>122</v>
      </c>
      <c r="P126" s="195" t="s">
        <v>56</v>
      </c>
    </row>
    <row r="127" spans="1:16" x14ac:dyDescent="0.2">
      <c r="A127" s="101"/>
      <c r="B127" s="102"/>
      <c r="C127" s="131"/>
      <c r="D127" s="99" t="s">
        <v>40</v>
      </c>
      <c r="E127" s="394" t="s">
        <v>42</v>
      </c>
      <c r="F127" s="395"/>
      <c r="G127" s="395"/>
      <c r="H127" s="395"/>
      <c r="I127" s="395"/>
      <c r="J127" s="395"/>
      <c r="K127" s="395"/>
      <c r="L127" s="395"/>
      <c r="M127" s="395"/>
      <c r="N127" s="396"/>
      <c r="O127" s="195" t="s">
        <v>123</v>
      </c>
      <c r="P127" s="195" t="s">
        <v>57</v>
      </c>
    </row>
    <row r="128" spans="1:16" ht="13.5" thickBot="1" x14ac:dyDescent="0.25">
      <c r="A128" s="93" t="s">
        <v>34</v>
      </c>
      <c r="B128" s="94" t="s">
        <v>39</v>
      </c>
      <c r="C128" s="95" t="s">
        <v>38</v>
      </c>
      <c r="D128" s="188" t="s">
        <v>37</v>
      </c>
      <c r="E128" s="145">
        <v>1</v>
      </c>
      <c r="F128" s="146">
        <v>2</v>
      </c>
      <c r="G128" s="147">
        <v>3</v>
      </c>
      <c r="H128" s="147">
        <v>4</v>
      </c>
      <c r="I128" s="147">
        <v>5</v>
      </c>
      <c r="J128" s="147">
        <v>6</v>
      </c>
      <c r="K128" s="147">
        <v>7</v>
      </c>
      <c r="L128" s="147">
        <v>8</v>
      </c>
      <c r="M128" s="147">
        <v>9</v>
      </c>
      <c r="N128" s="144">
        <v>10</v>
      </c>
      <c r="O128" s="196" t="s">
        <v>55</v>
      </c>
      <c r="P128" s="196" t="s">
        <v>113</v>
      </c>
    </row>
    <row r="129" spans="1:16" x14ac:dyDescent="0.2">
      <c r="A129" s="174">
        <v>1</v>
      </c>
      <c r="B129" s="416" t="s">
        <v>27</v>
      </c>
      <c r="C129" s="133" t="s">
        <v>77</v>
      </c>
      <c r="D129" s="89" t="s">
        <v>4</v>
      </c>
      <c r="E129" s="153"/>
      <c r="F129" s="153"/>
      <c r="G129" s="154"/>
      <c r="H129" s="154"/>
      <c r="I129" s="154"/>
      <c r="J129" s="154"/>
      <c r="K129" s="154"/>
      <c r="L129" s="154"/>
      <c r="M129" s="154"/>
      <c r="N129" s="156"/>
      <c r="O129" s="197" t="e">
        <f t="shared" ref="O129:O152" si="15">ROUND(AVERAGE(E129:N129),0)</f>
        <v>#DIV/0!</v>
      </c>
      <c r="P129" s="198" t="e">
        <f>(STDEV(E129:N129))/R$42</f>
        <v>#DIV/0!</v>
      </c>
    </row>
    <row r="130" spans="1:16" x14ac:dyDescent="0.2">
      <c r="A130" s="174">
        <v>2</v>
      </c>
      <c r="B130" s="417"/>
      <c r="C130" s="178" t="s">
        <v>78</v>
      </c>
      <c r="D130" s="90" t="s">
        <v>4</v>
      </c>
      <c r="E130" s="148"/>
      <c r="F130" s="148"/>
      <c r="G130" s="149"/>
      <c r="H130" s="149"/>
      <c r="I130" s="149"/>
      <c r="J130" s="149"/>
      <c r="K130" s="149"/>
      <c r="L130" s="149"/>
      <c r="M130" s="149"/>
      <c r="N130" s="157"/>
      <c r="O130" s="197" t="e">
        <f t="shared" si="15"/>
        <v>#DIV/0!</v>
      </c>
      <c r="P130" s="198" t="e">
        <f t="shared" ref="P130:P135" si="16">(STDEV(E130:N130))/R$42</f>
        <v>#DIV/0!</v>
      </c>
    </row>
    <row r="131" spans="1:16" x14ac:dyDescent="0.2">
      <c r="A131" s="174">
        <v>3</v>
      </c>
      <c r="B131" s="417"/>
      <c r="C131" s="133" t="s">
        <v>79</v>
      </c>
      <c r="D131" s="90" t="s">
        <v>4</v>
      </c>
      <c r="E131" s="148"/>
      <c r="F131" s="148"/>
      <c r="G131" s="149"/>
      <c r="H131" s="149"/>
      <c r="I131" s="149"/>
      <c r="J131" s="149"/>
      <c r="K131" s="149"/>
      <c r="L131" s="149"/>
      <c r="M131" s="149"/>
      <c r="N131" s="157"/>
      <c r="O131" s="197" t="e">
        <f t="shared" si="15"/>
        <v>#DIV/0!</v>
      </c>
      <c r="P131" s="198" t="e">
        <f t="shared" si="16"/>
        <v>#DIV/0!</v>
      </c>
    </row>
    <row r="132" spans="1:16" x14ac:dyDescent="0.2">
      <c r="A132" s="174">
        <v>4</v>
      </c>
      <c r="B132" s="418"/>
      <c r="C132" s="133" t="s">
        <v>80</v>
      </c>
      <c r="D132" s="90" t="s">
        <v>4</v>
      </c>
      <c r="E132" s="148"/>
      <c r="F132" s="148"/>
      <c r="G132" s="149"/>
      <c r="H132" s="149"/>
      <c r="I132" s="149"/>
      <c r="J132" s="149"/>
      <c r="K132" s="149"/>
      <c r="L132" s="149"/>
      <c r="M132" s="149"/>
      <c r="N132" s="157"/>
      <c r="O132" s="197" t="e">
        <f t="shared" si="15"/>
        <v>#DIV/0!</v>
      </c>
      <c r="P132" s="198" t="e">
        <f t="shared" si="16"/>
        <v>#DIV/0!</v>
      </c>
    </row>
    <row r="133" spans="1:16" x14ac:dyDescent="0.2">
      <c r="A133" s="174">
        <v>5</v>
      </c>
      <c r="B133" s="419" t="s">
        <v>28</v>
      </c>
      <c r="C133" s="134" t="s">
        <v>81</v>
      </c>
      <c r="D133" s="127" t="s">
        <v>4</v>
      </c>
      <c r="E133" s="148"/>
      <c r="F133" s="148"/>
      <c r="G133" s="149"/>
      <c r="H133" s="149"/>
      <c r="I133" s="149"/>
      <c r="J133" s="149"/>
      <c r="K133" s="149"/>
      <c r="L133" s="149"/>
      <c r="M133" s="149"/>
      <c r="N133" s="157"/>
      <c r="O133" s="197" t="e">
        <f t="shared" si="15"/>
        <v>#DIV/0!</v>
      </c>
      <c r="P133" s="198" t="e">
        <f t="shared" si="16"/>
        <v>#DIV/0!</v>
      </c>
    </row>
    <row r="134" spans="1:16" x14ac:dyDescent="0.2">
      <c r="A134" s="174">
        <v>6</v>
      </c>
      <c r="B134" s="420"/>
      <c r="C134" s="134" t="s">
        <v>82</v>
      </c>
      <c r="D134" s="127" t="s">
        <v>4</v>
      </c>
      <c r="E134" s="148"/>
      <c r="F134" s="148"/>
      <c r="G134" s="169"/>
      <c r="H134" s="149"/>
      <c r="I134" s="149"/>
      <c r="J134" s="149"/>
      <c r="K134" s="149"/>
      <c r="L134" s="149"/>
      <c r="M134" s="149"/>
      <c r="N134" s="157"/>
      <c r="O134" s="197" t="e">
        <f t="shared" si="15"/>
        <v>#DIV/0!</v>
      </c>
      <c r="P134" s="198" t="e">
        <f t="shared" si="16"/>
        <v>#DIV/0!</v>
      </c>
    </row>
    <row r="135" spans="1:16" x14ac:dyDescent="0.2">
      <c r="A135" s="174">
        <v>7</v>
      </c>
      <c r="B135" s="421" t="s">
        <v>29</v>
      </c>
      <c r="C135" s="133" t="s">
        <v>83</v>
      </c>
      <c r="D135" s="90" t="s">
        <v>4</v>
      </c>
      <c r="E135" s="148"/>
      <c r="F135" s="148"/>
      <c r="G135" s="149"/>
      <c r="H135" s="149"/>
      <c r="I135" s="149"/>
      <c r="J135" s="149"/>
      <c r="K135" s="149"/>
      <c r="L135" s="149"/>
      <c r="M135" s="149"/>
      <c r="N135" s="157"/>
      <c r="O135" s="197" t="e">
        <f t="shared" si="15"/>
        <v>#DIV/0!</v>
      </c>
      <c r="P135" s="198" t="e">
        <f t="shared" si="16"/>
        <v>#DIV/0!</v>
      </c>
    </row>
    <row r="136" spans="1:16" x14ac:dyDescent="0.2">
      <c r="A136" s="174">
        <v>8</v>
      </c>
      <c r="B136" s="417"/>
      <c r="C136" s="133" t="s">
        <v>84</v>
      </c>
      <c r="D136" s="90" t="s">
        <v>6</v>
      </c>
      <c r="E136" s="148"/>
      <c r="F136" s="148"/>
      <c r="G136" s="149"/>
      <c r="H136" s="149"/>
      <c r="I136" s="149"/>
      <c r="J136" s="149"/>
      <c r="K136" s="149"/>
      <c r="L136" s="149"/>
      <c r="M136" s="149"/>
      <c r="N136" s="157"/>
      <c r="O136" s="197" t="e">
        <f t="shared" si="15"/>
        <v>#DIV/0!</v>
      </c>
      <c r="P136" s="198" t="e">
        <f>(STDEV(E136:N136))/R$43</f>
        <v>#DIV/0!</v>
      </c>
    </row>
    <row r="137" spans="1:16" x14ac:dyDescent="0.2">
      <c r="A137" s="174">
        <v>9</v>
      </c>
      <c r="B137" s="418"/>
      <c r="C137" s="133" t="s">
        <v>85</v>
      </c>
      <c r="D137" s="90" t="s">
        <v>4</v>
      </c>
      <c r="E137" s="148"/>
      <c r="F137" s="148"/>
      <c r="G137" s="149"/>
      <c r="H137" s="149"/>
      <c r="I137" s="149"/>
      <c r="J137" s="149"/>
      <c r="K137" s="149"/>
      <c r="L137" s="149"/>
      <c r="M137" s="149"/>
      <c r="N137" s="157"/>
      <c r="O137" s="197" t="e">
        <f t="shared" si="15"/>
        <v>#DIV/0!</v>
      </c>
      <c r="P137" s="198" t="e">
        <f t="shared" ref="P137:P138" si="17">(STDEV(E137:N137))/R$42</f>
        <v>#DIV/0!</v>
      </c>
    </row>
    <row r="138" spans="1:16" x14ac:dyDescent="0.2">
      <c r="A138" s="174">
        <v>10</v>
      </c>
      <c r="B138" s="419" t="s">
        <v>101</v>
      </c>
      <c r="C138" s="134" t="s">
        <v>86</v>
      </c>
      <c r="D138" s="127" t="s">
        <v>4</v>
      </c>
      <c r="E138" s="148"/>
      <c r="F138" s="148"/>
      <c r="G138" s="149"/>
      <c r="H138" s="149"/>
      <c r="I138" s="149"/>
      <c r="J138" s="149"/>
      <c r="K138" s="149"/>
      <c r="L138" s="149"/>
      <c r="M138" s="149"/>
      <c r="N138" s="157"/>
      <c r="O138" s="197" t="e">
        <f t="shared" si="15"/>
        <v>#DIV/0!</v>
      </c>
      <c r="P138" s="198" t="e">
        <f t="shared" si="17"/>
        <v>#DIV/0!</v>
      </c>
    </row>
    <row r="139" spans="1:16" x14ac:dyDescent="0.2">
      <c r="A139" s="174">
        <v>11</v>
      </c>
      <c r="B139" s="420"/>
      <c r="C139" s="134" t="s">
        <v>87</v>
      </c>
      <c r="D139" s="128" t="s">
        <v>6</v>
      </c>
      <c r="E139" s="148"/>
      <c r="F139" s="148"/>
      <c r="G139" s="149"/>
      <c r="H139" s="149"/>
      <c r="I139" s="149"/>
      <c r="J139" s="149"/>
      <c r="K139" s="149"/>
      <c r="L139" s="149"/>
      <c r="M139" s="149"/>
      <c r="N139" s="157"/>
      <c r="O139" s="197" t="e">
        <f t="shared" si="15"/>
        <v>#DIV/0!</v>
      </c>
      <c r="P139" s="198" t="e">
        <f>(STDEV(E139:N139))/R$43</f>
        <v>#DIV/0!</v>
      </c>
    </row>
    <row r="140" spans="1:16" x14ac:dyDescent="0.2">
      <c r="A140" s="174">
        <v>12</v>
      </c>
      <c r="B140" s="421" t="s">
        <v>30</v>
      </c>
      <c r="C140" s="179" t="s">
        <v>88</v>
      </c>
      <c r="D140" s="91" t="s">
        <v>4</v>
      </c>
      <c r="E140" s="148"/>
      <c r="F140" s="148"/>
      <c r="G140" s="149"/>
      <c r="H140" s="149"/>
      <c r="I140" s="149"/>
      <c r="J140" s="149"/>
      <c r="K140" s="149"/>
      <c r="L140" s="149"/>
      <c r="M140" s="149"/>
      <c r="N140" s="157"/>
      <c r="O140" s="197" t="e">
        <f t="shared" si="15"/>
        <v>#DIV/0!</v>
      </c>
      <c r="P140" s="198" t="e">
        <f t="shared" ref="P140:P141" si="18">(STDEV(E140:N140))/R$42</f>
        <v>#DIV/0!</v>
      </c>
    </row>
    <row r="141" spans="1:16" x14ac:dyDescent="0.2">
      <c r="A141" s="174">
        <v>13</v>
      </c>
      <c r="B141" s="418"/>
      <c r="C141" s="133" t="s">
        <v>89</v>
      </c>
      <c r="D141" s="90" t="s">
        <v>4</v>
      </c>
      <c r="E141" s="148"/>
      <c r="F141" s="148"/>
      <c r="G141" s="149"/>
      <c r="H141" s="149"/>
      <c r="I141" s="149"/>
      <c r="J141" s="149"/>
      <c r="K141" s="149"/>
      <c r="L141" s="149"/>
      <c r="M141" s="149"/>
      <c r="N141" s="157"/>
      <c r="O141" s="197" t="e">
        <f t="shared" si="15"/>
        <v>#DIV/0!</v>
      </c>
      <c r="P141" s="198" t="e">
        <f t="shared" si="18"/>
        <v>#DIV/0!</v>
      </c>
    </row>
    <row r="142" spans="1:16" x14ac:dyDescent="0.2">
      <c r="A142" s="174">
        <v>14</v>
      </c>
      <c r="B142" s="419" t="s">
        <v>31</v>
      </c>
      <c r="C142" s="134" t="s">
        <v>90</v>
      </c>
      <c r="D142" s="128" t="s">
        <v>5</v>
      </c>
      <c r="E142" s="148"/>
      <c r="F142" s="148"/>
      <c r="G142" s="149"/>
      <c r="H142" s="149"/>
      <c r="I142" s="149"/>
      <c r="J142" s="149"/>
      <c r="K142" s="149"/>
      <c r="L142" s="149"/>
      <c r="M142" s="149"/>
      <c r="N142" s="157"/>
      <c r="O142" s="197" t="e">
        <f t="shared" si="15"/>
        <v>#DIV/0!</v>
      </c>
      <c r="P142" s="198" t="e">
        <f>(STDEV(E142:N142))/R$44</f>
        <v>#DIV/0!</v>
      </c>
    </row>
    <row r="143" spans="1:16" x14ac:dyDescent="0.2">
      <c r="A143" s="174">
        <v>15</v>
      </c>
      <c r="B143" s="422"/>
      <c r="C143" s="134" t="s">
        <v>91</v>
      </c>
      <c r="D143" s="128" t="s">
        <v>6</v>
      </c>
      <c r="E143" s="150"/>
      <c r="F143" s="150"/>
      <c r="G143" s="150"/>
      <c r="H143" s="150"/>
      <c r="I143" s="148"/>
      <c r="J143" s="148"/>
      <c r="K143" s="149"/>
      <c r="L143" s="149"/>
      <c r="M143" s="149"/>
      <c r="N143" s="157"/>
      <c r="O143" s="197" t="e">
        <f t="shared" si="15"/>
        <v>#DIV/0!</v>
      </c>
      <c r="P143" s="198" t="e">
        <f>(STDEV(E143:N143))/R$43</f>
        <v>#DIV/0!</v>
      </c>
    </row>
    <row r="144" spans="1:16" x14ac:dyDescent="0.2">
      <c r="A144" s="174">
        <v>16</v>
      </c>
      <c r="B144" s="422"/>
      <c r="C144" s="134" t="s">
        <v>92</v>
      </c>
      <c r="D144" s="127" t="s">
        <v>4</v>
      </c>
      <c r="E144" s="151"/>
      <c r="F144" s="151"/>
      <c r="G144" s="151"/>
      <c r="H144" s="151"/>
      <c r="I144" s="151"/>
      <c r="J144" s="152"/>
      <c r="K144" s="149"/>
      <c r="L144" s="149"/>
      <c r="M144" s="149"/>
      <c r="N144" s="157"/>
      <c r="O144" s="197" t="e">
        <f t="shared" si="15"/>
        <v>#DIV/0!</v>
      </c>
      <c r="P144" s="198" t="e">
        <f t="shared" ref="P144:P152" si="19">(STDEV(E144:N144))/R$42</f>
        <v>#DIV/0!</v>
      </c>
    </row>
    <row r="145" spans="1:16" x14ac:dyDescent="0.2">
      <c r="A145" s="175">
        <v>17</v>
      </c>
      <c r="B145" s="422"/>
      <c r="C145" s="134" t="s">
        <v>93</v>
      </c>
      <c r="D145" s="127" t="s">
        <v>4</v>
      </c>
      <c r="E145" s="151"/>
      <c r="F145" s="151"/>
      <c r="G145" s="151"/>
      <c r="H145" s="151"/>
      <c r="I145" s="151"/>
      <c r="J145" s="152"/>
      <c r="K145" s="149"/>
      <c r="L145" s="149"/>
      <c r="M145" s="149"/>
      <c r="N145" s="157"/>
      <c r="O145" s="197" t="e">
        <f t="shared" si="15"/>
        <v>#DIV/0!</v>
      </c>
      <c r="P145" s="198" t="e">
        <f t="shared" si="19"/>
        <v>#DIV/0!</v>
      </c>
    </row>
    <row r="146" spans="1:16" x14ac:dyDescent="0.2">
      <c r="A146" s="175">
        <v>18</v>
      </c>
      <c r="B146" s="420"/>
      <c r="C146" s="134" t="s">
        <v>94</v>
      </c>
      <c r="D146" s="127" t="s">
        <v>4</v>
      </c>
      <c r="E146" s="151"/>
      <c r="F146" s="151"/>
      <c r="G146" s="151"/>
      <c r="H146" s="151"/>
      <c r="I146" s="151"/>
      <c r="J146" s="152"/>
      <c r="K146" s="149"/>
      <c r="L146" s="149"/>
      <c r="M146" s="149"/>
      <c r="N146" s="157"/>
      <c r="O146" s="197" t="e">
        <f t="shared" si="15"/>
        <v>#DIV/0!</v>
      </c>
      <c r="P146" s="198" t="e">
        <f t="shared" si="19"/>
        <v>#DIV/0!</v>
      </c>
    </row>
    <row r="147" spans="1:16" x14ac:dyDescent="0.2">
      <c r="A147" s="175">
        <v>19</v>
      </c>
      <c r="B147" s="421" t="s">
        <v>21</v>
      </c>
      <c r="C147" s="133" t="s">
        <v>95</v>
      </c>
      <c r="D147" s="90" t="s">
        <v>4</v>
      </c>
      <c r="E147" s="151"/>
      <c r="F147" s="151"/>
      <c r="G147" s="151"/>
      <c r="H147" s="151"/>
      <c r="I147" s="151"/>
      <c r="J147" s="152"/>
      <c r="K147" s="149"/>
      <c r="L147" s="149"/>
      <c r="M147" s="149"/>
      <c r="N147" s="157"/>
      <c r="O147" s="197" t="e">
        <f t="shared" si="15"/>
        <v>#DIV/0!</v>
      </c>
      <c r="P147" s="198" t="e">
        <f t="shared" si="19"/>
        <v>#DIV/0!</v>
      </c>
    </row>
    <row r="148" spans="1:16" x14ac:dyDescent="0.2">
      <c r="A148" s="175">
        <v>20</v>
      </c>
      <c r="B148" s="417"/>
      <c r="C148" s="133" t="s">
        <v>96</v>
      </c>
      <c r="D148" s="90" t="s">
        <v>4</v>
      </c>
      <c r="E148" s="151"/>
      <c r="F148" s="151"/>
      <c r="G148" s="151"/>
      <c r="H148" s="151"/>
      <c r="I148" s="151"/>
      <c r="J148" s="152"/>
      <c r="K148" s="149"/>
      <c r="L148" s="149"/>
      <c r="M148" s="149"/>
      <c r="N148" s="157"/>
      <c r="O148" s="197" t="e">
        <f t="shared" si="15"/>
        <v>#DIV/0!</v>
      </c>
      <c r="P148" s="198" t="e">
        <f t="shared" si="19"/>
        <v>#DIV/0!</v>
      </c>
    </row>
    <row r="149" spans="1:16" x14ac:dyDescent="0.2">
      <c r="A149" s="175">
        <v>21</v>
      </c>
      <c r="B149" s="418"/>
      <c r="C149" s="133" t="s">
        <v>97</v>
      </c>
      <c r="D149" s="90" t="s">
        <v>4</v>
      </c>
      <c r="E149" s="151"/>
      <c r="F149" s="151"/>
      <c r="G149" s="151"/>
      <c r="H149" s="151"/>
      <c r="I149" s="151"/>
      <c r="J149" s="152"/>
      <c r="K149" s="149"/>
      <c r="L149" s="149"/>
      <c r="M149" s="149"/>
      <c r="N149" s="157"/>
      <c r="O149" s="197" t="e">
        <f t="shared" si="15"/>
        <v>#DIV/0!</v>
      </c>
      <c r="P149" s="198" t="e">
        <f t="shared" si="19"/>
        <v>#DIV/0!</v>
      </c>
    </row>
    <row r="150" spans="1:16" x14ac:dyDescent="0.2">
      <c r="A150" s="175">
        <v>22</v>
      </c>
      <c r="B150" s="419" t="s">
        <v>32</v>
      </c>
      <c r="C150" s="134" t="s">
        <v>98</v>
      </c>
      <c r="D150" s="127" t="s">
        <v>4</v>
      </c>
      <c r="E150" s="151"/>
      <c r="F150" s="151"/>
      <c r="G150" s="151"/>
      <c r="H150" s="151"/>
      <c r="I150" s="151"/>
      <c r="J150" s="152"/>
      <c r="K150" s="149"/>
      <c r="L150" s="149"/>
      <c r="M150" s="149"/>
      <c r="N150" s="157"/>
      <c r="O150" s="197" t="e">
        <f t="shared" si="15"/>
        <v>#DIV/0!</v>
      </c>
      <c r="P150" s="198" t="e">
        <f t="shared" si="19"/>
        <v>#DIV/0!</v>
      </c>
    </row>
    <row r="151" spans="1:16" x14ac:dyDescent="0.2">
      <c r="A151" s="175">
        <v>23</v>
      </c>
      <c r="B151" s="422"/>
      <c r="C151" s="134" t="s">
        <v>100</v>
      </c>
      <c r="D151" s="129" t="s">
        <v>4</v>
      </c>
      <c r="E151" s="151"/>
      <c r="F151" s="151"/>
      <c r="G151" s="151"/>
      <c r="H151" s="151"/>
      <c r="I151" s="151"/>
      <c r="J151" s="152"/>
      <c r="K151" s="149"/>
      <c r="L151" s="149"/>
      <c r="M151" s="149"/>
      <c r="N151" s="157"/>
      <c r="O151" s="197" t="e">
        <f t="shared" si="15"/>
        <v>#DIV/0!</v>
      </c>
      <c r="P151" s="198" t="e">
        <f t="shared" si="19"/>
        <v>#DIV/0!</v>
      </c>
    </row>
    <row r="152" spans="1:16" ht="13.5" thickBot="1" x14ac:dyDescent="0.25">
      <c r="A152" s="189">
        <v>24</v>
      </c>
      <c r="B152" s="423"/>
      <c r="C152" s="135" t="s">
        <v>99</v>
      </c>
      <c r="D152" s="130" t="s">
        <v>4</v>
      </c>
      <c r="E152" s="158"/>
      <c r="F152" s="158"/>
      <c r="G152" s="158"/>
      <c r="H152" s="158"/>
      <c r="I152" s="158"/>
      <c r="J152" s="158"/>
      <c r="K152" s="159"/>
      <c r="L152" s="159"/>
      <c r="M152" s="159"/>
      <c r="N152" s="160"/>
      <c r="O152" s="197" t="e">
        <f t="shared" si="15"/>
        <v>#DIV/0!</v>
      </c>
      <c r="P152" s="198" t="e">
        <f t="shared" si="19"/>
        <v>#DIV/0!</v>
      </c>
    </row>
    <row r="154" spans="1:16" x14ac:dyDescent="0.2">
      <c r="A154" s="217">
        <v>5</v>
      </c>
      <c r="B154" s="103" t="s">
        <v>54</v>
      </c>
      <c r="C154" s="190" t="str">
        <f>+$I11</f>
        <v>Woodcock Survey</v>
      </c>
      <c r="E154" s="415" t="str">
        <f>+$I11</f>
        <v>Woodcock Survey</v>
      </c>
      <c r="F154" s="415"/>
      <c r="G154" s="415"/>
      <c r="H154" s="415"/>
      <c r="I154" s="415"/>
      <c r="J154" s="415" t="str">
        <f>+$I11</f>
        <v>Woodcock Survey</v>
      </c>
      <c r="K154" s="415"/>
      <c r="L154" s="415"/>
      <c r="M154" s="415"/>
      <c r="N154" s="415"/>
    </row>
    <row r="155" spans="1:16" ht="13.5" thickBot="1" x14ac:dyDescent="0.25">
      <c r="O155" s="195" t="s">
        <v>122</v>
      </c>
      <c r="P155" s="195" t="s">
        <v>56</v>
      </c>
    </row>
    <row r="156" spans="1:16" x14ac:dyDescent="0.2">
      <c r="A156" s="101"/>
      <c r="B156" s="102"/>
      <c r="C156" s="131"/>
      <c r="D156" s="99" t="s">
        <v>40</v>
      </c>
      <c r="E156" s="394" t="s">
        <v>42</v>
      </c>
      <c r="F156" s="395"/>
      <c r="G156" s="395"/>
      <c r="H156" s="395"/>
      <c r="I156" s="395"/>
      <c r="J156" s="395"/>
      <c r="K156" s="395"/>
      <c r="L156" s="395"/>
      <c r="M156" s="395"/>
      <c r="N156" s="396"/>
      <c r="O156" s="195" t="s">
        <v>123</v>
      </c>
      <c r="P156" s="195" t="s">
        <v>57</v>
      </c>
    </row>
    <row r="157" spans="1:16" ht="13.5" thickBot="1" x14ac:dyDescent="0.25">
      <c r="A157" s="93" t="s">
        <v>34</v>
      </c>
      <c r="B157" s="94" t="s">
        <v>39</v>
      </c>
      <c r="C157" s="95" t="s">
        <v>38</v>
      </c>
      <c r="D157" s="188" t="s">
        <v>37</v>
      </c>
      <c r="E157" s="145">
        <v>1</v>
      </c>
      <c r="F157" s="146">
        <v>2</v>
      </c>
      <c r="G157" s="147">
        <v>3</v>
      </c>
      <c r="H157" s="147">
        <v>4</v>
      </c>
      <c r="I157" s="147">
        <v>5</v>
      </c>
      <c r="J157" s="147">
        <v>6</v>
      </c>
      <c r="K157" s="147">
        <v>7</v>
      </c>
      <c r="L157" s="147">
        <v>8</v>
      </c>
      <c r="M157" s="147">
        <v>9</v>
      </c>
      <c r="N157" s="144">
        <v>10</v>
      </c>
      <c r="O157" s="196" t="s">
        <v>55</v>
      </c>
      <c r="P157" s="196" t="s">
        <v>113</v>
      </c>
    </row>
    <row r="158" spans="1:16" x14ac:dyDescent="0.2">
      <c r="A158" s="174">
        <v>1</v>
      </c>
      <c r="B158" s="416" t="s">
        <v>27</v>
      </c>
      <c r="C158" s="133" t="s">
        <v>77</v>
      </c>
      <c r="D158" s="89" t="s">
        <v>4</v>
      </c>
      <c r="E158" s="153"/>
      <c r="F158" s="153"/>
      <c r="G158" s="154"/>
      <c r="H158" s="154"/>
      <c r="I158" s="154"/>
      <c r="J158" s="154"/>
      <c r="K158" s="154"/>
      <c r="L158" s="154"/>
      <c r="M158" s="154"/>
      <c r="N158" s="156"/>
      <c r="O158" s="197" t="e">
        <f t="shared" ref="O158:O181" si="20">ROUND(AVERAGE(E158:N158),0)</f>
        <v>#DIV/0!</v>
      </c>
      <c r="P158" s="198" t="e">
        <f>(STDEV(E158:N158))/R$42</f>
        <v>#DIV/0!</v>
      </c>
    </row>
    <row r="159" spans="1:16" x14ac:dyDescent="0.2">
      <c r="A159" s="174">
        <v>2</v>
      </c>
      <c r="B159" s="417"/>
      <c r="C159" s="178" t="s">
        <v>78</v>
      </c>
      <c r="D159" s="90" t="s">
        <v>4</v>
      </c>
      <c r="E159" s="148"/>
      <c r="F159" s="148"/>
      <c r="G159" s="149"/>
      <c r="H159" s="149"/>
      <c r="I159" s="149"/>
      <c r="J159" s="149"/>
      <c r="K159" s="149"/>
      <c r="L159" s="149"/>
      <c r="M159" s="149"/>
      <c r="N159" s="157"/>
      <c r="O159" s="197" t="e">
        <f t="shared" si="20"/>
        <v>#DIV/0!</v>
      </c>
      <c r="P159" s="198" t="e">
        <f t="shared" ref="P159:P164" si="21">(STDEV(E159:N159))/R$42</f>
        <v>#DIV/0!</v>
      </c>
    </row>
    <row r="160" spans="1:16" x14ac:dyDescent="0.2">
      <c r="A160" s="174">
        <v>3</v>
      </c>
      <c r="B160" s="417"/>
      <c r="C160" s="133" t="s">
        <v>79</v>
      </c>
      <c r="D160" s="90" t="s">
        <v>4</v>
      </c>
      <c r="E160" s="148"/>
      <c r="F160" s="148"/>
      <c r="G160" s="149"/>
      <c r="H160" s="149"/>
      <c r="I160" s="149"/>
      <c r="J160" s="149"/>
      <c r="K160" s="149"/>
      <c r="L160" s="149"/>
      <c r="M160" s="149"/>
      <c r="N160" s="157"/>
      <c r="O160" s="197" t="e">
        <f t="shared" si="20"/>
        <v>#DIV/0!</v>
      </c>
      <c r="P160" s="198" t="e">
        <f t="shared" si="21"/>
        <v>#DIV/0!</v>
      </c>
    </row>
    <row r="161" spans="1:16" x14ac:dyDescent="0.2">
      <c r="A161" s="174">
        <v>4</v>
      </c>
      <c r="B161" s="418"/>
      <c r="C161" s="133" t="s">
        <v>80</v>
      </c>
      <c r="D161" s="90" t="s">
        <v>4</v>
      </c>
      <c r="E161" s="148"/>
      <c r="F161" s="148"/>
      <c r="G161" s="149"/>
      <c r="H161" s="149"/>
      <c r="I161" s="149"/>
      <c r="J161" s="149"/>
      <c r="K161" s="149"/>
      <c r="L161" s="149"/>
      <c r="M161" s="149"/>
      <c r="N161" s="157"/>
      <c r="O161" s="197" t="e">
        <f t="shared" si="20"/>
        <v>#DIV/0!</v>
      </c>
      <c r="P161" s="198" t="e">
        <f t="shared" si="21"/>
        <v>#DIV/0!</v>
      </c>
    </row>
    <row r="162" spans="1:16" x14ac:dyDescent="0.2">
      <c r="A162" s="174">
        <v>5</v>
      </c>
      <c r="B162" s="419" t="s">
        <v>28</v>
      </c>
      <c r="C162" s="134" t="s">
        <v>81</v>
      </c>
      <c r="D162" s="127" t="s">
        <v>4</v>
      </c>
      <c r="E162" s="148"/>
      <c r="F162" s="148"/>
      <c r="G162" s="149"/>
      <c r="H162" s="149"/>
      <c r="I162" s="149"/>
      <c r="J162" s="149"/>
      <c r="K162" s="149"/>
      <c r="L162" s="149"/>
      <c r="M162" s="149"/>
      <c r="N162" s="157"/>
      <c r="O162" s="197" t="e">
        <f t="shared" si="20"/>
        <v>#DIV/0!</v>
      </c>
      <c r="P162" s="198" t="e">
        <f t="shared" si="21"/>
        <v>#DIV/0!</v>
      </c>
    </row>
    <row r="163" spans="1:16" x14ac:dyDescent="0.2">
      <c r="A163" s="174">
        <v>6</v>
      </c>
      <c r="B163" s="420"/>
      <c r="C163" s="134" t="s">
        <v>82</v>
      </c>
      <c r="D163" s="127" t="s">
        <v>4</v>
      </c>
      <c r="E163" s="148"/>
      <c r="F163" s="148"/>
      <c r="G163" s="169"/>
      <c r="H163" s="149"/>
      <c r="I163" s="149"/>
      <c r="J163" s="149"/>
      <c r="K163" s="149"/>
      <c r="L163" s="149"/>
      <c r="M163" s="149"/>
      <c r="N163" s="157"/>
      <c r="O163" s="197" t="e">
        <f t="shared" si="20"/>
        <v>#DIV/0!</v>
      </c>
      <c r="P163" s="198" t="e">
        <f t="shared" si="21"/>
        <v>#DIV/0!</v>
      </c>
    </row>
    <row r="164" spans="1:16" x14ac:dyDescent="0.2">
      <c r="A164" s="174">
        <v>7</v>
      </c>
      <c r="B164" s="421" t="s">
        <v>29</v>
      </c>
      <c r="C164" s="133" t="s">
        <v>83</v>
      </c>
      <c r="D164" s="90" t="s">
        <v>4</v>
      </c>
      <c r="E164" s="148"/>
      <c r="F164" s="148"/>
      <c r="G164" s="149"/>
      <c r="H164" s="149"/>
      <c r="I164" s="149"/>
      <c r="J164" s="149"/>
      <c r="K164" s="149"/>
      <c r="L164" s="149"/>
      <c r="M164" s="149"/>
      <c r="N164" s="157"/>
      <c r="O164" s="197" t="e">
        <f t="shared" si="20"/>
        <v>#DIV/0!</v>
      </c>
      <c r="P164" s="198" t="e">
        <f t="shared" si="21"/>
        <v>#DIV/0!</v>
      </c>
    </row>
    <row r="165" spans="1:16" x14ac:dyDescent="0.2">
      <c r="A165" s="174">
        <v>8</v>
      </c>
      <c r="B165" s="417"/>
      <c r="C165" s="133" t="s">
        <v>84</v>
      </c>
      <c r="D165" s="90" t="s">
        <v>6</v>
      </c>
      <c r="E165" s="148"/>
      <c r="F165" s="148"/>
      <c r="G165" s="149"/>
      <c r="H165" s="149"/>
      <c r="I165" s="149"/>
      <c r="J165" s="149"/>
      <c r="K165" s="149"/>
      <c r="L165" s="149"/>
      <c r="M165" s="149"/>
      <c r="N165" s="157"/>
      <c r="O165" s="197" t="e">
        <f t="shared" si="20"/>
        <v>#DIV/0!</v>
      </c>
      <c r="P165" s="198" t="e">
        <f>(STDEV(E165:N165))/R$43</f>
        <v>#DIV/0!</v>
      </c>
    </row>
    <row r="166" spans="1:16" x14ac:dyDescent="0.2">
      <c r="A166" s="174">
        <v>9</v>
      </c>
      <c r="B166" s="418"/>
      <c r="C166" s="133" t="s">
        <v>85</v>
      </c>
      <c r="D166" s="90" t="s">
        <v>4</v>
      </c>
      <c r="E166" s="148"/>
      <c r="F166" s="148"/>
      <c r="G166" s="149"/>
      <c r="H166" s="149"/>
      <c r="I166" s="149"/>
      <c r="J166" s="149"/>
      <c r="K166" s="149"/>
      <c r="L166" s="149"/>
      <c r="M166" s="149"/>
      <c r="N166" s="157"/>
      <c r="O166" s="197" t="e">
        <f t="shared" si="20"/>
        <v>#DIV/0!</v>
      </c>
      <c r="P166" s="198" t="e">
        <f t="shared" ref="P166:P167" si="22">(STDEV(E166:N166))/R$42</f>
        <v>#DIV/0!</v>
      </c>
    </row>
    <row r="167" spans="1:16" x14ac:dyDescent="0.2">
      <c r="A167" s="174">
        <v>10</v>
      </c>
      <c r="B167" s="419" t="s">
        <v>101</v>
      </c>
      <c r="C167" s="134" t="s">
        <v>86</v>
      </c>
      <c r="D167" s="127" t="s">
        <v>4</v>
      </c>
      <c r="E167" s="148"/>
      <c r="F167" s="148"/>
      <c r="G167" s="149"/>
      <c r="H167" s="149"/>
      <c r="I167" s="149"/>
      <c r="J167" s="149"/>
      <c r="K167" s="149"/>
      <c r="L167" s="149"/>
      <c r="M167" s="149"/>
      <c r="N167" s="157"/>
      <c r="O167" s="197" t="e">
        <f t="shared" si="20"/>
        <v>#DIV/0!</v>
      </c>
      <c r="P167" s="198" t="e">
        <f t="shared" si="22"/>
        <v>#DIV/0!</v>
      </c>
    </row>
    <row r="168" spans="1:16" x14ac:dyDescent="0.2">
      <c r="A168" s="174">
        <v>11</v>
      </c>
      <c r="B168" s="420"/>
      <c r="C168" s="134" t="s">
        <v>87</v>
      </c>
      <c r="D168" s="128" t="s">
        <v>6</v>
      </c>
      <c r="E168" s="148"/>
      <c r="F168" s="148"/>
      <c r="G168" s="149"/>
      <c r="H168" s="149"/>
      <c r="I168" s="149"/>
      <c r="J168" s="149"/>
      <c r="K168" s="149"/>
      <c r="L168" s="149"/>
      <c r="M168" s="149"/>
      <c r="N168" s="157"/>
      <c r="O168" s="197" t="e">
        <f t="shared" si="20"/>
        <v>#DIV/0!</v>
      </c>
      <c r="P168" s="198" t="e">
        <f>(STDEV(E168:N168))/R$43</f>
        <v>#DIV/0!</v>
      </c>
    </row>
    <row r="169" spans="1:16" x14ac:dyDescent="0.2">
      <c r="A169" s="174">
        <v>12</v>
      </c>
      <c r="B169" s="421" t="s">
        <v>30</v>
      </c>
      <c r="C169" s="179" t="s">
        <v>88</v>
      </c>
      <c r="D169" s="91" t="s">
        <v>4</v>
      </c>
      <c r="E169" s="148"/>
      <c r="F169" s="148"/>
      <c r="G169" s="149"/>
      <c r="H169" s="149"/>
      <c r="I169" s="149"/>
      <c r="J169" s="149"/>
      <c r="K169" s="149"/>
      <c r="L169" s="149"/>
      <c r="M169" s="149"/>
      <c r="N169" s="157"/>
      <c r="O169" s="197" t="e">
        <f t="shared" si="20"/>
        <v>#DIV/0!</v>
      </c>
      <c r="P169" s="198" t="e">
        <f t="shared" ref="P169:P170" si="23">(STDEV(E169:N169))/R$42</f>
        <v>#DIV/0!</v>
      </c>
    </row>
    <row r="170" spans="1:16" x14ac:dyDescent="0.2">
      <c r="A170" s="174">
        <v>13</v>
      </c>
      <c r="B170" s="418"/>
      <c r="C170" s="133" t="s">
        <v>89</v>
      </c>
      <c r="D170" s="90" t="s">
        <v>4</v>
      </c>
      <c r="E170" s="148"/>
      <c r="F170" s="148"/>
      <c r="G170" s="149"/>
      <c r="H170" s="149"/>
      <c r="I170" s="149"/>
      <c r="J170" s="149"/>
      <c r="K170" s="149"/>
      <c r="L170" s="149"/>
      <c r="M170" s="149"/>
      <c r="N170" s="157"/>
      <c r="O170" s="197" t="e">
        <f t="shared" si="20"/>
        <v>#DIV/0!</v>
      </c>
      <c r="P170" s="198" t="e">
        <f t="shared" si="23"/>
        <v>#DIV/0!</v>
      </c>
    </row>
    <row r="171" spans="1:16" x14ac:dyDescent="0.2">
      <c r="A171" s="174">
        <v>14</v>
      </c>
      <c r="B171" s="419" t="s">
        <v>31</v>
      </c>
      <c r="C171" s="134" t="s">
        <v>90</v>
      </c>
      <c r="D171" s="128" t="s">
        <v>5</v>
      </c>
      <c r="E171" s="148"/>
      <c r="F171" s="148"/>
      <c r="G171" s="149"/>
      <c r="H171" s="149"/>
      <c r="I171" s="149"/>
      <c r="J171" s="149"/>
      <c r="K171" s="149"/>
      <c r="L171" s="149"/>
      <c r="M171" s="149"/>
      <c r="N171" s="157"/>
      <c r="O171" s="197" t="e">
        <f t="shared" si="20"/>
        <v>#DIV/0!</v>
      </c>
      <c r="P171" s="198" t="e">
        <f>(STDEV(E171:N171))/R$44</f>
        <v>#DIV/0!</v>
      </c>
    </row>
    <row r="172" spans="1:16" x14ac:dyDescent="0.2">
      <c r="A172" s="174">
        <v>15</v>
      </c>
      <c r="B172" s="422"/>
      <c r="C172" s="134" t="s">
        <v>91</v>
      </c>
      <c r="D172" s="128" t="s">
        <v>6</v>
      </c>
      <c r="E172" s="150"/>
      <c r="F172" s="150"/>
      <c r="G172" s="150"/>
      <c r="H172" s="150"/>
      <c r="I172" s="148"/>
      <c r="J172" s="148"/>
      <c r="K172" s="149"/>
      <c r="L172" s="149"/>
      <c r="M172" s="149"/>
      <c r="N172" s="157"/>
      <c r="O172" s="197" t="e">
        <f t="shared" si="20"/>
        <v>#DIV/0!</v>
      </c>
      <c r="P172" s="198" t="e">
        <f>(STDEV(E172:N172))/R$43</f>
        <v>#DIV/0!</v>
      </c>
    </row>
    <row r="173" spans="1:16" x14ac:dyDescent="0.2">
      <c r="A173" s="174">
        <v>16</v>
      </c>
      <c r="B173" s="422"/>
      <c r="C173" s="134" t="s">
        <v>92</v>
      </c>
      <c r="D173" s="127" t="s">
        <v>4</v>
      </c>
      <c r="E173" s="151"/>
      <c r="F173" s="151"/>
      <c r="G173" s="151"/>
      <c r="H173" s="151"/>
      <c r="I173" s="151"/>
      <c r="J173" s="152"/>
      <c r="K173" s="149"/>
      <c r="L173" s="149"/>
      <c r="M173" s="149"/>
      <c r="N173" s="157"/>
      <c r="O173" s="197" t="e">
        <f t="shared" si="20"/>
        <v>#DIV/0!</v>
      </c>
      <c r="P173" s="198" t="e">
        <f t="shared" ref="P173:P181" si="24">(STDEV(E173:N173))/R$42</f>
        <v>#DIV/0!</v>
      </c>
    </row>
    <row r="174" spans="1:16" x14ac:dyDescent="0.2">
      <c r="A174" s="175">
        <v>17</v>
      </c>
      <c r="B174" s="422"/>
      <c r="C174" s="134" t="s">
        <v>93</v>
      </c>
      <c r="D174" s="127" t="s">
        <v>4</v>
      </c>
      <c r="E174" s="151"/>
      <c r="F174" s="151"/>
      <c r="G174" s="151"/>
      <c r="H174" s="151"/>
      <c r="I174" s="151"/>
      <c r="J174" s="152"/>
      <c r="K174" s="149"/>
      <c r="L174" s="149"/>
      <c r="M174" s="149"/>
      <c r="N174" s="157"/>
      <c r="O174" s="197" t="e">
        <f t="shared" si="20"/>
        <v>#DIV/0!</v>
      </c>
      <c r="P174" s="198" t="e">
        <f t="shared" si="24"/>
        <v>#DIV/0!</v>
      </c>
    </row>
    <row r="175" spans="1:16" x14ac:dyDescent="0.2">
      <c r="A175" s="175">
        <v>18</v>
      </c>
      <c r="B175" s="420"/>
      <c r="C175" s="134" t="s">
        <v>94</v>
      </c>
      <c r="D175" s="127" t="s">
        <v>4</v>
      </c>
      <c r="E175" s="151"/>
      <c r="F175" s="151"/>
      <c r="G175" s="151"/>
      <c r="H175" s="151"/>
      <c r="I175" s="151"/>
      <c r="J175" s="152"/>
      <c r="K175" s="149"/>
      <c r="L175" s="149"/>
      <c r="M175" s="149"/>
      <c r="N175" s="157"/>
      <c r="O175" s="197" t="e">
        <f t="shared" si="20"/>
        <v>#DIV/0!</v>
      </c>
      <c r="P175" s="198" t="e">
        <f t="shared" si="24"/>
        <v>#DIV/0!</v>
      </c>
    </row>
    <row r="176" spans="1:16" x14ac:dyDescent="0.2">
      <c r="A176" s="175">
        <v>19</v>
      </c>
      <c r="B176" s="421" t="s">
        <v>21</v>
      </c>
      <c r="C176" s="133" t="s">
        <v>95</v>
      </c>
      <c r="D176" s="90" t="s">
        <v>4</v>
      </c>
      <c r="E176" s="151"/>
      <c r="F176" s="151"/>
      <c r="G176" s="151"/>
      <c r="H176" s="151"/>
      <c r="I176" s="151"/>
      <c r="J176" s="152"/>
      <c r="K176" s="149"/>
      <c r="L176" s="149"/>
      <c r="M176" s="149"/>
      <c r="N176" s="157"/>
      <c r="O176" s="197" t="e">
        <f t="shared" si="20"/>
        <v>#DIV/0!</v>
      </c>
      <c r="P176" s="198" t="e">
        <f t="shared" si="24"/>
        <v>#DIV/0!</v>
      </c>
    </row>
    <row r="177" spans="1:16" x14ac:dyDescent="0.2">
      <c r="A177" s="175">
        <v>20</v>
      </c>
      <c r="B177" s="417"/>
      <c r="C177" s="133" t="s">
        <v>96</v>
      </c>
      <c r="D177" s="90" t="s">
        <v>4</v>
      </c>
      <c r="E177" s="151"/>
      <c r="F177" s="151"/>
      <c r="G177" s="151"/>
      <c r="H177" s="151"/>
      <c r="I177" s="151"/>
      <c r="J177" s="152"/>
      <c r="K177" s="149"/>
      <c r="L177" s="149"/>
      <c r="M177" s="149"/>
      <c r="N177" s="157"/>
      <c r="O177" s="197" t="e">
        <f t="shared" si="20"/>
        <v>#DIV/0!</v>
      </c>
      <c r="P177" s="198" t="e">
        <f t="shared" si="24"/>
        <v>#DIV/0!</v>
      </c>
    </row>
    <row r="178" spans="1:16" x14ac:dyDescent="0.2">
      <c r="A178" s="175">
        <v>21</v>
      </c>
      <c r="B178" s="418"/>
      <c r="C178" s="133" t="s">
        <v>97</v>
      </c>
      <c r="D178" s="90" t="s">
        <v>4</v>
      </c>
      <c r="E178" s="151"/>
      <c r="F178" s="151"/>
      <c r="G178" s="151"/>
      <c r="H178" s="151"/>
      <c r="I178" s="151"/>
      <c r="J178" s="152"/>
      <c r="K178" s="149"/>
      <c r="L178" s="149"/>
      <c r="M178" s="149"/>
      <c r="N178" s="157"/>
      <c r="O178" s="197" t="e">
        <f t="shared" si="20"/>
        <v>#DIV/0!</v>
      </c>
      <c r="P178" s="198" t="e">
        <f t="shared" si="24"/>
        <v>#DIV/0!</v>
      </c>
    </row>
    <row r="179" spans="1:16" x14ac:dyDescent="0.2">
      <c r="A179" s="175">
        <v>22</v>
      </c>
      <c r="B179" s="419" t="s">
        <v>32</v>
      </c>
      <c r="C179" s="134" t="s">
        <v>98</v>
      </c>
      <c r="D179" s="127" t="s">
        <v>4</v>
      </c>
      <c r="E179" s="151"/>
      <c r="F179" s="151"/>
      <c r="G179" s="151"/>
      <c r="H179" s="151"/>
      <c r="I179" s="151"/>
      <c r="J179" s="152"/>
      <c r="K179" s="149"/>
      <c r="L179" s="149"/>
      <c r="M179" s="149"/>
      <c r="N179" s="157"/>
      <c r="O179" s="197" t="e">
        <f t="shared" si="20"/>
        <v>#DIV/0!</v>
      </c>
      <c r="P179" s="198" t="e">
        <f t="shared" si="24"/>
        <v>#DIV/0!</v>
      </c>
    </row>
    <row r="180" spans="1:16" x14ac:dyDescent="0.2">
      <c r="A180" s="175">
        <v>23</v>
      </c>
      <c r="B180" s="422"/>
      <c r="C180" s="134" t="s">
        <v>100</v>
      </c>
      <c r="D180" s="129" t="s">
        <v>4</v>
      </c>
      <c r="E180" s="151"/>
      <c r="F180" s="151"/>
      <c r="G180" s="151"/>
      <c r="H180" s="151"/>
      <c r="I180" s="151"/>
      <c r="J180" s="152"/>
      <c r="K180" s="149"/>
      <c r="L180" s="149"/>
      <c r="M180" s="149"/>
      <c r="N180" s="157"/>
      <c r="O180" s="197" t="e">
        <f t="shared" si="20"/>
        <v>#DIV/0!</v>
      </c>
      <c r="P180" s="198" t="e">
        <f t="shared" si="24"/>
        <v>#DIV/0!</v>
      </c>
    </row>
    <row r="181" spans="1:16" ht="13.5" thickBot="1" x14ac:dyDescent="0.25">
      <c r="A181" s="189">
        <v>24</v>
      </c>
      <c r="B181" s="423"/>
      <c r="C181" s="135" t="s">
        <v>99</v>
      </c>
      <c r="D181" s="130" t="s">
        <v>4</v>
      </c>
      <c r="E181" s="158"/>
      <c r="F181" s="158"/>
      <c r="G181" s="158"/>
      <c r="H181" s="158"/>
      <c r="I181" s="158"/>
      <c r="J181" s="158"/>
      <c r="K181" s="159"/>
      <c r="L181" s="159"/>
      <c r="M181" s="159"/>
      <c r="N181" s="160"/>
      <c r="O181" s="197" t="e">
        <f t="shared" si="20"/>
        <v>#DIV/0!</v>
      </c>
      <c r="P181" s="198" t="e">
        <f t="shared" si="24"/>
        <v>#DIV/0!</v>
      </c>
    </row>
    <row r="183" spans="1:16" x14ac:dyDescent="0.2">
      <c r="A183" s="217">
        <v>6</v>
      </c>
      <c r="B183" s="103" t="s">
        <v>54</v>
      </c>
      <c r="C183" s="190" t="str">
        <f>+$J11</f>
        <v>Nest Stuctures</v>
      </c>
      <c r="E183" s="415" t="str">
        <f>+$J11</f>
        <v>Nest Stuctures</v>
      </c>
      <c r="F183" s="415"/>
      <c r="G183" s="415"/>
      <c r="H183" s="415"/>
      <c r="I183" s="415"/>
      <c r="J183" s="415" t="str">
        <f>+$J11</f>
        <v>Nest Stuctures</v>
      </c>
      <c r="K183" s="415"/>
      <c r="L183" s="415"/>
      <c r="M183" s="415"/>
      <c r="N183" s="415"/>
    </row>
    <row r="184" spans="1:16" ht="13.5" thickBot="1" x14ac:dyDescent="0.25">
      <c r="O184" s="195" t="s">
        <v>122</v>
      </c>
      <c r="P184" s="195" t="s">
        <v>56</v>
      </c>
    </row>
    <row r="185" spans="1:16" x14ac:dyDescent="0.2">
      <c r="A185" s="101"/>
      <c r="B185" s="102"/>
      <c r="C185" s="131"/>
      <c r="D185" s="99" t="s">
        <v>40</v>
      </c>
      <c r="E185" s="394" t="s">
        <v>42</v>
      </c>
      <c r="F185" s="395"/>
      <c r="G185" s="395"/>
      <c r="H185" s="395"/>
      <c r="I185" s="395"/>
      <c r="J185" s="395"/>
      <c r="K185" s="395"/>
      <c r="L185" s="395"/>
      <c r="M185" s="395"/>
      <c r="N185" s="396"/>
      <c r="O185" s="195" t="s">
        <v>123</v>
      </c>
      <c r="P185" s="195" t="s">
        <v>57</v>
      </c>
    </row>
    <row r="186" spans="1:16" ht="13.5" thickBot="1" x14ac:dyDescent="0.25">
      <c r="A186" s="93" t="s">
        <v>34</v>
      </c>
      <c r="B186" s="94" t="s">
        <v>39</v>
      </c>
      <c r="C186" s="95" t="s">
        <v>38</v>
      </c>
      <c r="D186" s="188" t="s">
        <v>37</v>
      </c>
      <c r="E186" s="145">
        <v>1</v>
      </c>
      <c r="F186" s="146">
        <v>2</v>
      </c>
      <c r="G186" s="147">
        <v>3</v>
      </c>
      <c r="H186" s="147">
        <v>4</v>
      </c>
      <c r="I186" s="147">
        <v>5</v>
      </c>
      <c r="J186" s="147">
        <v>6</v>
      </c>
      <c r="K186" s="147">
        <v>7</v>
      </c>
      <c r="L186" s="147">
        <v>8</v>
      </c>
      <c r="M186" s="147">
        <v>9</v>
      </c>
      <c r="N186" s="144">
        <v>10</v>
      </c>
      <c r="O186" s="196" t="s">
        <v>55</v>
      </c>
      <c r="P186" s="196" t="s">
        <v>113</v>
      </c>
    </row>
    <row r="187" spans="1:16" x14ac:dyDescent="0.2">
      <c r="A187" s="174">
        <v>1</v>
      </c>
      <c r="B187" s="416" t="s">
        <v>27</v>
      </c>
      <c r="C187" s="133" t="s">
        <v>77</v>
      </c>
      <c r="D187" s="89" t="s">
        <v>4</v>
      </c>
      <c r="E187" s="153"/>
      <c r="F187" s="153"/>
      <c r="G187" s="154"/>
      <c r="H187" s="154"/>
      <c r="I187" s="154"/>
      <c r="J187" s="154"/>
      <c r="K187" s="154"/>
      <c r="L187" s="154"/>
      <c r="M187" s="154"/>
      <c r="N187" s="156"/>
      <c r="O187" s="197" t="e">
        <f t="shared" ref="O187:O210" si="25">ROUND(AVERAGE(E187:N187),0)</f>
        <v>#DIV/0!</v>
      </c>
      <c r="P187" s="198" t="e">
        <f>(STDEV(E187:N187))/R$42</f>
        <v>#DIV/0!</v>
      </c>
    </row>
    <row r="188" spans="1:16" x14ac:dyDescent="0.2">
      <c r="A188" s="174">
        <v>2</v>
      </c>
      <c r="B188" s="417"/>
      <c r="C188" s="178" t="s">
        <v>78</v>
      </c>
      <c r="D188" s="90" t="s">
        <v>4</v>
      </c>
      <c r="E188" s="148"/>
      <c r="F188" s="148"/>
      <c r="G188" s="149"/>
      <c r="H188" s="149"/>
      <c r="I188" s="149"/>
      <c r="J188" s="149"/>
      <c r="K188" s="149"/>
      <c r="L188" s="149"/>
      <c r="M188" s="149"/>
      <c r="N188" s="157"/>
      <c r="O188" s="197" t="e">
        <f t="shared" si="25"/>
        <v>#DIV/0!</v>
      </c>
      <c r="P188" s="198" t="e">
        <f t="shared" ref="P188:P193" si="26">(STDEV(E188:N188))/R$42</f>
        <v>#DIV/0!</v>
      </c>
    </row>
    <row r="189" spans="1:16" x14ac:dyDescent="0.2">
      <c r="A189" s="174">
        <v>3</v>
      </c>
      <c r="B189" s="417"/>
      <c r="C189" s="133" t="s">
        <v>79</v>
      </c>
      <c r="D189" s="90" t="s">
        <v>4</v>
      </c>
      <c r="E189" s="148"/>
      <c r="F189" s="148"/>
      <c r="G189" s="149"/>
      <c r="H189" s="149"/>
      <c r="I189" s="149"/>
      <c r="J189" s="149"/>
      <c r="K189" s="149"/>
      <c r="L189" s="149"/>
      <c r="M189" s="149"/>
      <c r="N189" s="157"/>
      <c r="O189" s="197" t="e">
        <f t="shared" si="25"/>
        <v>#DIV/0!</v>
      </c>
      <c r="P189" s="198" t="e">
        <f t="shared" si="26"/>
        <v>#DIV/0!</v>
      </c>
    </row>
    <row r="190" spans="1:16" x14ac:dyDescent="0.2">
      <c r="A190" s="174">
        <v>4</v>
      </c>
      <c r="B190" s="418"/>
      <c r="C190" s="133" t="s">
        <v>80</v>
      </c>
      <c r="D190" s="90" t="s">
        <v>4</v>
      </c>
      <c r="E190" s="148"/>
      <c r="F190" s="148"/>
      <c r="G190" s="149"/>
      <c r="H190" s="149"/>
      <c r="I190" s="149"/>
      <c r="J190" s="149"/>
      <c r="K190" s="149"/>
      <c r="L190" s="149"/>
      <c r="M190" s="149"/>
      <c r="N190" s="157"/>
      <c r="O190" s="197" t="e">
        <f t="shared" si="25"/>
        <v>#DIV/0!</v>
      </c>
      <c r="P190" s="198" t="e">
        <f t="shared" si="26"/>
        <v>#DIV/0!</v>
      </c>
    </row>
    <row r="191" spans="1:16" x14ac:dyDescent="0.2">
      <c r="A191" s="174">
        <v>5</v>
      </c>
      <c r="B191" s="419" t="s">
        <v>28</v>
      </c>
      <c r="C191" s="134" t="s">
        <v>81</v>
      </c>
      <c r="D191" s="127" t="s">
        <v>4</v>
      </c>
      <c r="E191" s="148"/>
      <c r="F191" s="148"/>
      <c r="G191" s="149"/>
      <c r="H191" s="149"/>
      <c r="I191" s="149"/>
      <c r="J191" s="149"/>
      <c r="K191" s="149"/>
      <c r="L191" s="149"/>
      <c r="M191" s="149"/>
      <c r="N191" s="157"/>
      <c r="O191" s="197" t="e">
        <f t="shared" si="25"/>
        <v>#DIV/0!</v>
      </c>
      <c r="P191" s="198" t="e">
        <f t="shared" si="26"/>
        <v>#DIV/0!</v>
      </c>
    </row>
    <row r="192" spans="1:16" x14ac:dyDescent="0.2">
      <c r="A192" s="174">
        <v>6</v>
      </c>
      <c r="B192" s="420"/>
      <c r="C192" s="134" t="s">
        <v>82</v>
      </c>
      <c r="D192" s="127" t="s">
        <v>4</v>
      </c>
      <c r="E192" s="148"/>
      <c r="F192" s="148"/>
      <c r="G192" s="169"/>
      <c r="H192" s="149"/>
      <c r="I192" s="149"/>
      <c r="J192" s="149"/>
      <c r="K192" s="149"/>
      <c r="L192" s="149"/>
      <c r="M192" s="149"/>
      <c r="N192" s="157"/>
      <c r="O192" s="197" t="e">
        <f t="shared" si="25"/>
        <v>#DIV/0!</v>
      </c>
      <c r="P192" s="198" t="e">
        <f t="shared" si="26"/>
        <v>#DIV/0!</v>
      </c>
    </row>
    <row r="193" spans="1:16" x14ac:dyDescent="0.2">
      <c r="A193" s="174">
        <v>7</v>
      </c>
      <c r="B193" s="421" t="s">
        <v>29</v>
      </c>
      <c r="C193" s="133" t="s">
        <v>83</v>
      </c>
      <c r="D193" s="90" t="s">
        <v>4</v>
      </c>
      <c r="E193" s="148"/>
      <c r="F193" s="148"/>
      <c r="G193" s="149"/>
      <c r="H193" s="149"/>
      <c r="I193" s="149"/>
      <c r="J193" s="149"/>
      <c r="K193" s="149"/>
      <c r="L193" s="149"/>
      <c r="M193" s="149"/>
      <c r="N193" s="157"/>
      <c r="O193" s="197" t="e">
        <f t="shared" si="25"/>
        <v>#DIV/0!</v>
      </c>
      <c r="P193" s="198" t="e">
        <f t="shared" si="26"/>
        <v>#DIV/0!</v>
      </c>
    </row>
    <row r="194" spans="1:16" x14ac:dyDescent="0.2">
      <c r="A194" s="174">
        <v>8</v>
      </c>
      <c r="B194" s="417"/>
      <c r="C194" s="133" t="s">
        <v>84</v>
      </c>
      <c r="D194" s="90" t="s">
        <v>6</v>
      </c>
      <c r="E194" s="148"/>
      <c r="F194" s="148"/>
      <c r="G194" s="149"/>
      <c r="H194" s="149"/>
      <c r="I194" s="149"/>
      <c r="J194" s="149"/>
      <c r="K194" s="149"/>
      <c r="L194" s="149"/>
      <c r="M194" s="149"/>
      <c r="N194" s="157"/>
      <c r="O194" s="197" t="e">
        <f t="shared" si="25"/>
        <v>#DIV/0!</v>
      </c>
      <c r="P194" s="198" t="e">
        <f>(STDEV(E194:N194))/R$43</f>
        <v>#DIV/0!</v>
      </c>
    </row>
    <row r="195" spans="1:16" x14ac:dyDescent="0.2">
      <c r="A195" s="174">
        <v>9</v>
      </c>
      <c r="B195" s="418"/>
      <c r="C195" s="133" t="s">
        <v>85</v>
      </c>
      <c r="D195" s="90" t="s">
        <v>4</v>
      </c>
      <c r="E195" s="148"/>
      <c r="F195" s="148"/>
      <c r="G195" s="149"/>
      <c r="H195" s="149"/>
      <c r="I195" s="149"/>
      <c r="J195" s="149"/>
      <c r="K195" s="149"/>
      <c r="L195" s="149"/>
      <c r="M195" s="149"/>
      <c r="N195" s="157"/>
      <c r="O195" s="197" t="e">
        <f t="shared" si="25"/>
        <v>#DIV/0!</v>
      </c>
      <c r="P195" s="198" t="e">
        <f t="shared" ref="P195:P196" si="27">(STDEV(E195:N195))/R$42</f>
        <v>#DIV/0!</v>
      </c>
    </row>
    <row r="196" spans="1:16" x14ac:dyDescent="0.2">
      <c r="A196" s="174">
        <v>10</v>
      </c>
      <c r="B196" s="419" t="s">
        <v>101</v>
      </c>
      <c r="C196" s="134" t="s">
        <v>86</v>
      </c>
      <c r="D196" s="127" t="s">
        <v>4</v>
      </c>
      <c r="E196" s="148"/>
      <c r="F196" s="148"/>
      <c r="G196" s="149"/>
      <c r="H196" s="149"/>
      <c r="I196" s="149"/>
      <c r="J196" s="149"/>
      <c r="K196" s="149"/>
      <c r="L196" s="149"/>
      <c r="M196" s="149"/>
      <c r="N196" s="157"/>
      <c r="O196" s="197" t="e">
        <f t="shared" si="25"/>
        <v>#DIV/0!</v>
      </c>
      <c r="P196" s="198" t="e">
        <f t="shared" si="27"/>
        <v>#DIV/0!</v>
      </c>
    </row>
    <row r="197" spans="1:16" x14ac:dyDescent="0.2">
      <c r="A197" s="174">
        <v>11</v>
      </c>
      <c r="B197" s="420"/>
      <c r="C197" s="134" t="s">
        <v>87</v>
      </c>
      <c r="D197" s="128" t="s">
        <v>6</v>
      </c>
      <c r="E197" s="148"/>
      <c r="F197" s="148"/>
      <c r="G197" s="149"/>
      <c r="H197" s="149"/>
      <c r="I197" s="149"/>
      <c r="J197" s="149"/>
      <c r="K197" s="149"/>
      <c r="L197" s="149"/>
      <c r="M197" s="149"/>
      <c r="N197" s="157"/>
      <c r="O197" s="197" t="e">
        <f t="shared" si="25"/>
        <v>#DIV/0!</v>
      </c>
      <c r="P197" s="198" t="e">
        <f>(STDEV(E197:N197))/R$43</f>
        <v>#DIV/0!</v>
      </c>
    </row>
    <row r="198" spans="1:16" x14ac:dyDescent="0.2">
      <c r="A198" s="174">
        <v>12</v>
      </c>
      <c r="B198" s="421" t="s">
        <v>30</v>
      </c>
      <c r="C198" s="179" t="s">
        <v>88</v>
      </c>
      <c r="D198" s="91" t="s">
        <v>4</v>
      </c>
      <c r="E198" s="148"/>
      <c r="F198" s="148"/>
      <c r="G198" s="149"/>
      <c r="H198" s="149"/>
      <c r="I198" s="149"/>
      <c r="J198" s="149"/>
      <c r="K198" s="149"/>
      <c r="L198" s="149"/>
      <c r="M198" s="149"/>
      <c r="N198" s="157"/>
      <c r="O198" s="197" t="e">
        <f t="shared" si="25"/>
        <v>#DIV/0!</v>
      </c>
      <c r="P198" s="198" t="e">
        <f t="shared" ref="P198:P199" si="28">(STDEV(E198:N198))/R$42</f>
        <v>#DIV/0!</v>
      </c>
    </row>
    <row r="199" spans="1:16" x14ac:dyDescent="0.2">
      <c r="A199" s="174">
        <v>13</v>
      </c>
      <c r="B199" s="418"/>
      <c r="C199" s="133" t="s">
        <v>89</v>
      </c>
      <c r="D199" s="90" t="s">
        <v>4</v>
      </c>
      <c r="E199" s="148"/>
      <c r="F199" s="148"/>
      <c r="G199" s="149"/>
      <c r="H199" s="149"/>
      <c r="I199" s="149"/>
      <c r="J199" s="149"/>
      <c r="K199" s="149"/>
      <c r="L199" s="149"/>
      <c r="M199" s="149"/>
      <c r="N199" s="157"/>
      <c r="O199" s="197" t="e">
        <f t="shared" si="25"/>
        <v>#DIV/0!</v>
      </c>
      <c r="P199" s="198" t="e">
        <f t="shared" si="28"/>
        <v>#DIV/0!</v>
      </c>
    </row>
    <row r="200" spans="1:16" x14ac:dyDescent="0.2">
      <c r="A200" s="174">
        <v>14</v>
      </c>
      <c r="B200" s="419" t="s">
        <v>31</v>
      </c>
      <c r="C200" s="134" t="s">
        <v>90</v>
      </c>
      <c r="D200" s="128" t="s">
        <v>5</v>
      </c>
      <c r="E200" s="148"/>
      <c r="F200" s="148"/>
      <c r="G200" s="149"/>
      <c r="H200" s="149"/>
      <c r="I200" s="149"/>
      <c r="J200" s="149"/>
      <c r="K200" s="149"/>
      <c r="L200" s="149"/>
      <c r="M200" s="149"/>
      <c r="N200" s="157"/>
      <c r="O200" s="197" t="e">
        <f t="shared" si="25"/>
        <v>#DIV/0!</v>
      </c>
      <c r="P200" s="198" t="e">
        <f>(STDEV(E200:N200))/R$44</f>
        <v>#DIV/0!</v>
      </c>
    </row>
    <row r="201" spans="1:16" x14ac:dyDescent="0.2">
      <c r="A201" s="174">
        <v>15</v>
      </c>
      <c r="B201" s="422"/>
      <c r="C201" s="134" t="s">
        <v>91</v>
      </c>
      <c r="D201" s="128" t="s">
        <v>6</v>
      </c>
      <c r="E201" s="150"/>
      <c r="F201" s="150"/>
      <c r="G201" s="150"/>
      <c r="H201" s="150"/>
      <c r="I201" s="148"/>
      <c r="J201" s="148"/>
      <c r="K201" s="149"/>
      <c r="L201" s="149"/>
      <c r="M201" s="149"/>
      <c r="N201" s="157"/>
      <c r="O201" s="197" t="e">
        <f t="shared" si="25"/>
        <v>#DIV/0!</v>
      </c>
      <c r="P201" s="198" t="e">
        <f>(STDEV(E201:N201))/R$43</f>
        <v>#DIV/0!</v>
      </c>
    </row>
    <row r="202" spans="1:16" x14ac:dyDescent="0.2">
      <c r="A202" s="174">
        <v>16</v>
      </c>
      <c r="B202" s="422"/>
      <c r="C202" s="134" t="s">
        <v>92</v>
      </c>
      <c r="D202" s="127" t="s">
        <v>4</v>
      </c>
      <c r="E202" s="151"/>
      <c r="F202" s="151"/>
      <c r="G202" s="151"/>
      <c r="H202" s="151"/>
      <c r="I202" s="151"/>
      <c r="J202" s="152"/>
      <c r="K202" s="149"/>
      <c r="L202" s="149"/>
      <c r="M202" s="149"/>
      <c r="N202" s="157"/>
      <c r="O202" s="197" t="e">
        <f t="shared" si="25"/>
        <v>#DIV/0!</v>
      </c>
      <c r="P202" s="198" t="e">
        <f t="shared" ref="P202:P210" si="29">(STDEV(E202:N202))/R$42</f>
        <v>#DIV/0!</v>
      </c>
    </row>
    <row r="203" spans="1:16" x14ac:dyDescent="0.2">
      <c r="A203" s="175">
        <v>17</v>
      </c>
      <c r="B203" s="422"/>
      <c r="C203" s="134" t="s">
        <v>93</v>
      </c>
      <c r="D203" s="127" t="s">
        <v>4</v>
      </c>
      <c r="E203" s="151"/>
      <c r="F203" s="151"/>
      <c r="G203" s="151"/>
      <c r="H203" s="151"/>
      <c r="I203" s="151"/>
      <c r="J203" s="152"/>
      <c r="K203" s="149"/>
      <c r="L203" s="149"/>
      <c r="M203" s="149"/>
      <c r="N203" s="157"/>
      <c r="O203" s="197" t="e">
        <f t="shared" si="25"/>
        <v>#DIV/0!</v>
      </c>
      <c r="P203" s="198" t="e">
        <f t="shared" si="29"/>
        <v>#DIV/0!</v>
      </c>
    </row>
    <row r="204" spans="1:16" x14ac:dyDescent="0.2">
      <c r="A204" s="175">
        <v>18</v>
      </c>
      <c r="B204" s="420"/>
      <c r="C204" s="134" t="s">
        <v>94</v>
      </c>
      <c r="D204" s="127" t="s">
        <v>4</v>
      </c>
      <c r="E204" s="151"/>
      <c r="F204" s="151"/>
      <c r="G204" s="151"/>
      <c r="H204" s="151"/>
      <c r="I204" s="151"/>
      <c r="J204" s="152"/>
      <c r="K204" s="149"/>
      <c r="L204" s="149"/>
      <c r="M204" s="149"/>
      <c r="N204" s="157"/>
      <c r="O204" s="197" t="e">
        <f t="shared" si="25"/>
        <v>#DIV/0!</v>
      </c>
      <c r="P204" s="198" t="e">
        <f t="shared" si="29"/>
        <v>#DIV/0!</v>
      </c>
    </row>
    <row r="205" spans="1:16" x14ac:dyDescent="0.2">
      <c r="A205" s="175">
        <v>19</v>
      </c>
      <c r="B205" s="421" t="s">
        <v>21</v>
      </c>
      <c r="C205" s="133" t="s">
        <v>95</v>
      </c>
      <c r="D205" s="90" t="s">
        <v>4</v>
      </c>
      <c r="E205" s="151"/>
      <c r="F205" s="151"/>
      <c r="G205" s="151"/>
      <c r="H205" s="151"/>
      <c r="I205" s="151"/>
      <c r="J205" s="152"/>
      <c r="K205" s="149"/>
      <c r="L205" s="149"/>
      <c r="M205" s="149"/>
      <c r="N205" s="157"/>
      <c r="O205" s="197" t="e">
        <f t="shared" si="25"/>
        <v>#DIV/0!</v>
      </c>
      <c r="P205" s="198" t="e">
        <f t="shared" si="29"/>
        <v>#DIV/0!</v>
      </c>
    </row>
    <row r="206" spans="1:16" x14ac:dyDescent="0.2">
      <c r="A206" s="175">
        <v>20</v>
      </c>
      <c r="B206" s="417"/>
      <c r="C206" s="133" t="s">
        <v>96</v>
      </c>
      <c r="D206" s="90" t="s">
        <v>4</v>
      </c>
      <c r="E206" s="151"/>
      <c r="F206" s="151"/>
      <c r="G206" s="151"/>
      <c r="H206" s="151"/>
      <c r="I206" s="151"/>
      <c r="J206" s="152"/>
      <c r="K206" s="149"/>
      <c r="L206" s="149"/>
      <c r="M206" s="149"/>
      <c r="N206" s="157"/>
      <c r="O206" s="197" t="e">
        <f t="shared" si="25"/>
        <v>#DIV/0!</v>
      </c>
      <c r="P206" s="198" t="e">
        <f t="shared" si="29"/>
        <v>#DIV/0!</v>
      </c>
    </row>
    <row r="207" spans="1:16" x14ac:dyDescent="0.2">
      <c r="A207" s="175">
        <v>21</v>
      </c>
      <c r="B207" s="418"/>
      <c r="C207" s="133" t="s">
        <v>97</v>
      </c>
      <c r="D207" s="90" t="s">
        <v>4</v>
      </c>
      <c r="E207" s="151"/>
      <c r="F207" s="151"/>
      <c r="G207" s="151"/>
      <c r="H207" s="151"/>
      <c r="I207" s="151"/>
      <c r="J207" s="152"/>
      <c r="K207" s="149"/>
      <c r="L207" s="149"/>
      <c r="M207" s="149"/>
      <c r="N207" s="157"/>
      <c r="O207" s="197" t="e">
        <f t="shared" si="25"/>
        <v>#DIV/0!</v>
      </c>
      <c r="P207" s="198" t="e">
        <f t="shared" si="29"/>
        <v>#DIV/0!</v>
      </c>
    </row>
    <row r="208" spans="1:16" x14ac:dyDescent="0.2">
      <c r="A208" s="175">
        <v>22</v>
      </c>
      <c r="B208" s="419" t="s">
        <v>32</v>
      </c>
      <c r="C208" s="134" t="s">
        <v>98</v>
      </c>
      <c r="D208" s="127" t="s">
        <v>4</v>
      </c>
      <c r="E208" s="151"/>
      <c r="F208" s="151"/>
      <c r="G208" s="151"/>
      <c r="H208" s="151"/>
      <c r="I208" s="151"/>
      <c r="J208" s="152"/>
      <c r="K208" s="149"/>
      <c r="L208" s="149"/>
      <c r="M208" s="149"/>
      <c r="N208" s="157"/>
      <c r="O208" s="197" t="e">
        <f t="shared" si="25"/>
        <v>#DIV/0!</v>
      </c>
      <c r="P208" s="198" t="e">
        <f t="shared" si="29"/>
        <v>#DIV/0!</v>
      </c>
    </row>
    <row r="209" spans="1:16" x14ac:dyDescent="0.2">
      <c r="A209" s="175">
        <v>23</v>
      </c>
      <c r="B209" s="422"/>
      <c r="C209" s="134" t="s">
        <v>100</v>
      </c>
      <c r="D209" s="129" t="s">
        <v>4</v>
      </c>
      <c r="E209" s="151"/>
      <c r="F209" s="151"/>
      <c r="G209" s="151"/>
      <c r="H209" s="151"/>
      <c r="I209" s="151"/>
      <c r="J209" s="152"/>
      <c r="K209" s="149"/>
      <c r="L209" s="149"/>
      <c r="M209" s="149"/>
      <c r="N209" s="157"/>
      <c r="O209" s="197" t="e">
        <f t="shared" si="25"/>
        <v>#DIV/0!</v>
      </c>
      <c r="P209" s="198" t="e">
        <f t="shared" si="29"/>
        <v>#DIV/0!</v>
      </c>
    </row>
    <row r="210" spans="1:16" ht="13.5" thickBot="1" x14ac:dyDescent="0.25">
      <c r="A210" s="189">
        <v>24</v>
      </c>
      <c r="B210" s="423"/>
      <c r="C210" s="135" t="s">
        <v>99</v>
      </c>
      <c r="D210" s="130" t="s">
        <v>4</v>
      </c>
      <c r="E210" s="158"/>
      <c r="F210" s="158"/>
      <c r="G210" s="158"/>
      <c r="H210" s="158"/>
      <c r="I210" s="158"/>
      <c r="J210" s="158"/>
      <c r="K210" s="159"/>
      <c r="L210" s="159"/>
      <c r="M210" s="159"/>
      <c r="N210" s="160"/>
      <c r="O210" s="197" t="e">
        <f t="shared" si="25"/>
        <v>#DIV/0!</v>
      </c>
      <c r="P210" s="198" t="e">
        <f t="shared" si="29"/>
        <v>#DIV/0!</v>
      </c>
    </row>
    <row r="212" spans="1:16" x14ac:dyDescent="0.2">
      <c r="A212" s="217">
        <v>7</v>
      </c>
      <c r="B212" s="103" t="s">
        <v>54</v>
      </c>
      <c r="C212" s="190" t="str">
        <f>+$K11</f>
        <v>NAAMP</v>
      </c>
      <c r="E212" s="415" t="str">
        <f>+$K11</f>
        <v>NAAMP</v>
      </c>
      <c r="F212" s="415"/>
      <c r="G212" s="415"/>
      <c r="H212" s="415"/>
      <c r="I212" s="415"/>
      <c r="J212" s="415" t="str">
        <f>+$K11</f>
        <v>NAAMP</v>
      </c>
      <c r="K212" s="415"/>
      <c r="L212" s="415"/>
      <c r="M212" s="415"/>
      <c r="N212" s="415"/>
    </row>
    <row r="213" spans="1:16" ht="13.5" thickBot="1" x14ac:dyDescent="0.25">
      <c r="O213" s="195" t="s">
        <v>122</v>
      </c>
      <c r="P213" s="195" t="s">
        <v>56</v>
      </c>
    </row>
    <row r="214" spans="1:16" x14ac:dyDescent="0.2">
      <c r="A214" s="101"/>
      <c r="B214" s="102"/>
      <c r="C214" s="131"/>
      <c r="D214" s="99" t="s">
        <v>40</v>
      </c>
      <c r="E214" s="394" t="s">
        <v>42</v>
      </c>
      <c r="F214" s="395"/>
      <c r="G214" s="395"/>
      <c r="H214" s="395"/>
      <c r="I214" s="395"/>
      <c r="J214" s="395"/>
      <c r="K214" s="395"/>
      <c r="L214" s="395"/>
      <c r="M214" s="395"/>
      <c r="N214" s="396"/>
      <c r="O214" s="195" t="s">
        <v>123</v>
      </c>
      <c r="P214" s="195" t="s">
        <v>57</v>
      </c>
    </row>
    <row r="215" spans="1:16" ht="13.5" thickBot="1" x14ac:dyDescent="0.25">
      <c r="A215" s="93" t="s">
        <v>34</v>
      </c>
      <c r="B215" s="94" t="s">
        <v>39</v>
      </c>
      <c r="C215" s="95" t="s">
        <v>38</v>
      </c>
      <c r="D215" s="188" t="s">
        <v>37</v>
      </c>
      <c r="E215" s="145">
        <v>1</v>
      </c>
      <c r="F215" s="146">
        <v>2</v>
      </c>
      <c r="G215" s="147">
        <v>3</v>
      </c>
      <c r="H215" s="147">
        <v>4</v>
      </c>
      <c r="I215" s="147">
        <v>5</v>
      </c>
      <c r="J215" s="147">
        <v>6</v>
      </c>
      <c r="K215" s="147">
        <v>7</v>
      </c>
      <c r="L215" s="147">
        <v>8</v>
      </c>
      <c r="M215" s="147">
        <v>9</v>
      </c>
      <c r="N215" s="144">
        <v>10</v>
      </c>
      <c r="O215" s="196" t="s">
        <v>55</v>
      </c>
      <c r="P215" s="196" t="s">
        <v>113</v>
      </c>
    </row>
    <row r="216" spans="1:16" x14ac:dyDescent="0.2">
      <c r="A216" s="174">
        <v>1</v>
      </c>
      <c r="B216" s="416" t="s">
        <v>27</v>
      </c>
      <c r="C216" s="133" t="s">
        <v>77</v>
      </c>
      <c r="D216" s="89" t="s">
        <v>4</v>
      </c>
      <c r="E216" s="153"/>
      <c r="F216" s="153"/>
      <c r="G216" s="154"/>
      <c r="H216" s="154"/>
      <c r="I216" s="154"/>
      <c r="J216" s="154"/>
      <c r="K216" s="154"/>
      <c r="L216" s="154"/>
      <c r="M216" s="154"/>
      <c r="N216" s="156"/>
      <c r="O216" s="197" t="e">
        <f t="shared" ref="O216:O239" si="30">ROUND(AVERAGE(E216:N216),0)</f>
        <v>#DIV/0!</v>
      </c>
      <c r="P216" s="198" t="e">
        <f>(STDEV(E216:N216))/R$42</f>
        <v>#DIV/0!</v>
      </c>
    </row>
    <row r="217" spans="1:16" x14ac:dyDescent="0.2">
      <c r="A217" s="174">
        <v>2</v>
      </c>
      <c r="B217" s="417"/>
      <c r="C217" s="178" t="s">
        <v>78</v>
      </c>
      <c r="D217" s="90" t="s">
        <v>4</v>
      </c>
      <c r="E217" s="148"/>
      <c r="F217" s="148"/>
      <c r="G217" s="149"/>
      <c r="H217" s="149"/>
      <c r="I217" s="149"/>
      <c r="J217" s="149"/>
      <c r="K217" s="149"/>
      <c r="L217" s="149"/>
      <c r="M217" s="149"/>
      <c r="N217" s="157"/>
      <c r="O217" s="197" t="e">
        <f t="shared" si="30"/>
        <v>#DIV/0!</v>
      </c>
      <c r="P217" s="198" t="e">
        <f t="shared" ref="P217:P222" si="31">(STDEV(E217:N217))/R$42</f>
        <v>#DIV/0!</v>
      </c>
    </row>
    <row r="218" spans="1:16" x14ac:dyDescent="0.2">
      <c r="A218" s="174">
        <v>3</v>
      </c>
      <c r="B218" s="417"/>
      <c r="C218" s="133" t="s">
        <v>79</v>
      </c>
      <c r="D218" s="90" t="s">
        <v>4</v>
      </c>
      <c r="E218" s="148"/>
      <c r="F218" s="148"/>
      <c r="G218" s="149"/>
      <c r="H218" s="149"/>
      <c r="I218" s="149"/>
      <c r="J218" s="149"/>
      <c r="K218" s="149"/>
      <c r="L218" s="149"/>
      <c r="M218" s="149"/>
      <c r="N218" s="157"/>
      <c r="O218" s="197" t="e">
        <f t="shared" si="30"/>
        <v>#DIV/0!</v>
      </c>
      <c r="P218" s="198" t="e">
        <f t="shared" si="31"/>
        <v>#DIV/0!</v>
      </c>
    </row>
    <row r="219" spans="1:16" x14ac:dyDescent="0.2">
      <c r="A219" s="174">
        <v>4</v>
      </c>
      <c r="B219" s="418"/>
      <c r="C219" s="133" t="s">
        <v>80</v>
      </c>
      <c r="D219" s="90" t="s">
        <v>4</v>
      </c>
      <c r="E219" s="148"/>
      <c r="F219" s="148"/>
      <c r="G219" s="149"/>
      <c r="H219" s="149"/>
      <c r="I219" s="149"/>
      <c r="J219" s="149"/>
      <c r="K219" s="149"/>
      <c r="L219" s="149"/>
      <c r="M219" s="149"/>
      <c r="N219" s="157"/>
      <c r="O219" s="197" t="e">
        <f t="shared" si="30"/>
        <v>#DIV/0!</v>
      </c>
      <c r="P219" s="198" t="e">
        <f t="shared" si="31"/>
        <v>#DIV/0!</v>
      </c>
    </row>
    <row r="220" spans="1:16" x14ac:dyDescent="0.2">
      <c r="A220" s="174">
        <v>5</v>
      </c>
      <c r="B220" s="419" t="s">
        <v>28</v>
      </c>
      <c r="C220" s="134" t="s">
        <v>81</v>
      </c>
      <c r="D220" s="127" t="s">
        <v>4</v>
      </c>
      <c r="E220" s="148"/>
      <c r="F220" s="148"/>
      <c r="G220" s="149"/>
      <c r="H220" s="149"/>
      <c r="I220" s="149"/>
      <c r="J220" s="149"/>
      <c r="K220" s="149"/>
      <c r="L220" s="149"/>
      <c r="M220" s="149"/>
      <c r="N220" s="157"/>
      <c r="O220" s="197" t="e">
        <f t="shared" si="30"/>
        <v>#DIV/0!</v>
      </c>
      <c r="P220" s="198" t="e">
        <f t="shared" si="31"/>
        <v>#DIV/0!</v>
      </c>
    </row>
    <row r="221" spans="1:16" x14ac:dyDescent="0.2">
      <c r="A221" s="174">
        <v>6</v>
      </c>
      <c r="B221" s="420"/>
      <c r="C221" s="134" t="s">
        <v>82</v>
      </c>
      <c r="D221" s="127" t="s">
        <v>4</v>
      </c>
      <c r="E221" s="148"/>
      <c r="F221" s="148"/>
      <c r="G221" s="169"/>
      <c r="H221" s="149"/>
      <c r="I221" s="149"/>
      <c r="J221" s="149"/>
      <c r="K221" s="149"/>
      <c r="L221" s="149"/>
      <c r="M221" s="149"/>
      <c r="N221" s="157"/>
      <c r="O221" s="197" t="e">
        <f t="shared" si="30"/>
        <v>#DIV/0!</v>
      </c>
      <c r="P221" s="198" t="e">
        <f t="shared" si="31"/>
        <v>#DIV/0!</v>
      </c>
    </row>
    <row r="222" spans="1:16" x14ac:dyDescent="0.2">
      <c r="A222" s="174">
        <v>7</v>
      </c>
      <c r="B222" s="421" t="s">
        <v>29</v>
      </c>
      <c r="C222" s="133" t="s">
        <v>83</v>
      </c>
      <c r="D222" s="90" t="s">
        <v>4</v>
      </c>
      <c r="E222" s="148"/>
      <c r="F222" s="148"/>
      <c r="G222" s="149"/>
      <c r="H222" s="149"/>
      <c r="I222" s="149"/>
      <c r="J222" s="149"/>
      <c r="K222" s="149"/>
      <c r="L222" s="149"/>
      <c r="M222" s="149"/>
      <c r="N222" s="157"/>
      <c r="O222" s="197" t="e">
        <f t="shared" si="30"/>
        <v>#DIV/0!</v>
      </c>
      <c r="P222" s="198" t="e">
        <f t="shared" si="31"/>
        <v>#DIV/0!</v>
      </c>
    </row>
    <row r="223" spans="1:16" x14ac:dyDescent="0.2">
      <c r="A223" s="174">
        <v>8</v>
      </c>
      <c r="B223" s="417"/>
      <c r="C223" s="133" t="s">
        <v>84</v>
      </c>
      <c r="D223" s="90" t="s">
        <v>6</v>
      </c>
      <c r="E223" s="148"/>
      <c r="F223" s="148"/>
      <c r="G223" s="149"/>
      <c r="H223" s="149"/>
      <c r="I223" s="149"/>
      <c r="J223" s="149"/>
      <c r="K223" s="149"/>
      <c r="L223" s="149"/>
      <c r="M223" s="149"/>
      <c r="N223" s="157"/>
      <c r="O223" s="197" t="e">
        <f t="shared" si="30"/>
        <v>#DIV/0!</v>
      </c>
      <c r="P223" s="198" t="e">
        <f>(STDEV(E223:N223))/R$43</f>
        <v>#DIV/0!</v>
      </c>
    </row>
    <row r="224" spans="1:16" x14ac:dyDescent="0.2">
      <c r="A224" s="174">
        <v>9</v>
      </c>
      <c r="B224" s="418"/>
      <c r="C224" s="133" t="s">
        <v>85</v>
      </c>
      <c r="D224" s="90" t="s">
        <v>4</v>
      </c>
      <c r="E224" s="148"/>
      <c r="F224" s="148"/>
      <c r="G224" s="149"/>
      <c r="H224" s="149"/>
      <c r="I224" s="149"/>
      <c r="J224" s="149"/>
      <c r="K224" s="149"/>
      <c r="L224" s="149"/>
      <c r="M224" s="149"/>
      <c r="N224" s="157"/>
      <c r="O224" s="197" t="e">
        <f t="shared" si="30"/>
        <v>#DIV/0!</v>
      </c>
      <c r="P224" s="198" t="e">
        <f t="shared" ref="P224:P225" si="32">(STDEV(E224:N224))/R$42</f>
        <v>#DIV/0!</v>
      </c>
    </row>
    <row r="225" spans="1:16" x14ac:dyDescent="0.2">
      <c r="A225" s="174">
        <v>10</v>
      </c>
      <c r="B225" s="419" t="s">
        <v>101</v>
      </c>
      <c r="C225" s="134" t="s">
        <v>86</v>
      </c>
      <c r="D225" s="127" t="s">
        <v>4</v>
      </c>
      <c r="E225" s="148"/>
      <c r="F225" s="148"/>
      <c r="G225" s="149"/>
      <c r="H225" s="149"/>
      <c r="I225" s="149"/>
      <c r="J225" s="149"/>
      <c r="K225" s="149"/>
      <c r="L225" s="149"/>
      <c r="M225" s="149"/>
      <c r="N225" s="157"/>
      <c r="O225" s="197" t="e">
        <f t="shared" si="30"/>
        <v>#DIV/0!</v>
      </c>
      <c r="P225" s="198" t="e">
        <f t="shared" si="32"/>
        <v>#DIV/0!</v>
      </c>
    </row>
    <row r="226" spans="1:16" x14ac:dyDescent="0.2">
      <c r="A226" s="174">
        <v>11</v>
      </c>
      <c r="B226" s="420"/>
      <c r="C226" s="134" t="s">
        <v>87</v>
      </c>
      <c r="D226" s="128" t="s">
        <v>6</v>
      </c>
      <c r="E226" s="148"/>
      <c r="F226" s="148"/>
      <c r="G226" s="149"/>
      <c r="H226" s="149"/>
      <c r="I226" s="149"/>
      <c r="J226" s="149"/>
      <c r="K226" s="149"/>
      <c r="L226" s="149"/>
      <c r="M226" s="149"/>
      <c r="N226" s="157"/>
      <c r="O226" s="197" t="e">
        <f t="shared" si="30"/>
        <v>#DIV/0!</v>
      </c>
      <c r="P226" s="198" t="e">
        <f>(STDEV(E226:N226))/R$43</f>
        <v>#DIV/0!</v>
      </c>
    </row>
    <row r="227" spans="1:16" x14ac:dyDescent="0.2">
      <c r="A227" s="174">
        <v>12</v>
      </c>
      <c r="B227" s="421" t="s">
        <v>30</v>
      </c>
      <c r="C227" s="179" t="s">
        <v>88</v>
      </c>
      <c r="D227" s="91" t="s">
        <v>4</v>
      </c>
      <c r="E227" s="148"/>
      <c r="F227" s="148"/>
      <c r="G227" s="149"/>
      <c r="H227" s="149"/>
      <c r="I227" s="149"/>
      <c r="J227" s="149"/>
      <c r="K227" s="149"/>
      <c r="L227" s="149"/>
      <c r="M227" s="149"/>
      <c r="N227" s="157"/>
      <c r="O227" s="197" t="e">
        <f t="shared" si="30"/>
        <v>#DIV/0!</v>
      </c>
      <c r="P227" s="198" t="e">
        <f t="shared" ref="P227:P228" si="33">(STDEV(E227:N227))/R$42</f>
        <v>#DIV/0!</v>
      </c>
    </row>
    <row r="228" spans="1:16" x14ac:dyDescent="0.2">
      <c r="A228" s="174">
        <v>13</v>
      </c>
      <c r="B228" s="418"/>
      <c r="C228" s="133" t="s">
        <v>89</v>
      </c>
      <c r="D228" s="90" t="s">
        <v>4</v>
      </c>
      <c r="E228" s="148"/>
      <c r="F228" s="148"/>
      <c r="G228" s="149"/>
      <c r="H228" s="149"/>
      <c r="I228" s="149"/>
      <c r="J228" s="149"/>
      <c r="K228" s="149"/>
      <c r="L228" s="149"/>
      <c r="M228" s="149"/>
      <c r="N228" s="157"/>
      <c r="O228" s="197" t="e">
        <f t="shared" si="30"/>
        <v>#DIV/0!</v>
      </c>
      <c r="P228" s="198" t="e">
        <f t="shared" si="33"/>
        <v>#DIV/0!</v>
      </c>
    </row>
    <row r="229" spans="1:16" x14ac:dyDescent="0.2">
      <c r="A229" s="174">
        <v>14</v>
      </c>
      <c r="B229" s="419" t="s">
        <v>31</v>
      </c>
      <c r="C229" s="134" t="s">
        <v>90</v>
      </c>
      <c r="D229" s="128" t="s">
        <v>5</v>
      </c>
      <c r="E229" s="148"/>
      <c r="F229" s="148"/>
      <c r="G229" s="149"/>
      <c r="H229" s="149"/>
      <c r="I229" s="149"/>
      <c r="J229" s="149"/>
      <c r="K229" s="149"/>
      <c r="L229" s="149"/>
      <c r="M229" s="149"/>
      <c r="N229" s="157"/>
      <c r="O229" s="197" t="e">
        <f t="shared" si="30"/>
        <v>#DIV/0!</v>
      </c>
      <c r="P229" s="198" t="e">
        <f>(STDEV(E229:N229))/R$44</f>
        <v>#DIV/0!</v>
      </c>
    </row>
    <row r="230" spans="1:16" x14ac:dyDescent="0.2">
      <c r="A230" s="174">
        <v>15</v>
      </c>
      <c r="B230" s="422"/>
      <c r="C230" s="134" t="s">
        <v>91</v>
      </c>
      <c r="D230" s="128" t="s">
        <v>6</v>
      </c>
      <c r="E230" s="150"/>
      <c r="F230" s="150"/>
      <c r="G230" s="150"/>
      <c r="H230" s="150"/>
      <c r="I230" s="148"/>
      <c r="J230" s="148"/>
      <c r="K230" s="149"/>
      <c r="L230" s="149"/>
      <c r="M230" s="149"/>
      <c r="N230" s="157"/>
      <c r="O230" s="197" t="e">
        <f t="shared" si="30"/>
        <v>#DIV/0!</v>
      </c>
      <c r="P230" s="198" t="e">
        <f>(STDEV(E230:N230))/R$43</f>
        <v>#DIV/0!</v>
      </c>
    </row>
    <row r="231" spans="1:16" x14ac:dyDescent="0.2">
      <c r="A231" s="174">
        <v>16</v>
      </c>
      <c r="B231" s="422"/>
      <c r="C231" s="134" t="s">
        <v>92</v>
      </c>
      <c r="D231" s="127" t="s">
        <v>4</v>
      </c>
      <c r="E231" s="151"/>
      <c r="F231" s="151"/>
      <c r="G231" s="151"/>
      <c r="H231" s="151"/>
      <c r="I231" s="151"/>
      <c r="J231" s="152"/>
      <c r="K231" s="149"/>
      <c r="L231" s="149"/>
      <c r="M231" s="149"/>
      <c r="N231" s="157"/>
      <c r="O231" s="197" t="e">
        <f t="shared" si="30"/>
        <v>#DIV/0!</v>
      </c>
      <c r="P231" s="198" t="e">
        <f t="shared" ref="P231:P239" si="34">(STDEV(E231:N231))/R$42</f>
        <v>#DIV/0!</v>
      </c>
    </row>
    <row r="232" spans="1:16" x14ac:dyDescent="0.2">
      <c r="A232" s="175">
        <v>17</v>
      </c>
      <c r="B232" s="422"/>
      <c r="C232" s="134" t="s">
        <v>93</v>
      </c>
      <c r="D232" s="127" t="s">
        <v>4</v>
      </c>
      <c r="E232" s="151"/>
      <c r="F232" s="151"/>
      <c r="G232" s="151"/>
      <c r="H232" s="151"/>
      <c r="I232" s="151"/>
      <c r="J232" s="152"/>
      <c r="K232" s="149"/>
      <c r="L232" s="149"/>
      <c r="M232" s="149"/>
      <c r="N232" s="157"/>
      <c r="O232" s="197" t="e">
        <f t="shared" si="30"/>
        <v>#DIV/0!</v>
      </c>
      <c r="P232" s="198" t="e">
        <f t="shared" si="34"/>
        <v>#DIV/0!</v>
      </c>
    </row>
    <row r="233" spans="1:16" x14ac:dyDescent="0.2">
      <c r="A233" s="175">
        <v>18</v>
      </c>
      <c r="B233" s="420"/>
      <c r="C233" s="134" t="s">
        <v>94</v>
      </c>
      <c r="D233" s="127" t="s">
        <v>4</v>
      </c>
      <c r="E233" s="151"/>
      <c r="F233" s="151"/>
      <c r="G233" s="151"/>
      <c r="H233" s="151"/>
      <c r="I233" s="151"/>
      <c r="J233" s="152"/>
      <c r="K233" s="149"/>
      <c r="L233" s="149"/>
      <c r="M233" s="149"/>
      <c r="N233" s="157"/>
      <c r="O233" s="197" t="e">
        <f t="shared" si="30"/>
        <v>#DIV/0!</v>
      </c>
      <c r="P233" s="198" t="e">
        <f t="shared" si="34"/>
        <v>#DIV/0!</v>
      </c>
    </row>
    <row r="234" spans="1:16" x14ac:dyDescent="0.2">
      <c r="A234" s="175">
        <v>19</v>
      </c>
      <c r="B234" s="421" t="s">
        <v>21</v>
      </c>
      <c r="C234" s="133" t="s">
        <v>95</v>
      </c>
      <c r="D234" s="90" t="s">
        <v>4</v>
      </c>
      <c r="E234" s="151"/>
      <c r="F234" s="151"/>
      <c r="G234" s="151"/>
      <c r="H234" s="151"/>
      <c r="I234" s="151"/>
      <c r="J234" s="152"/>
      <c r="K234" s="149"/>
      <c r="L234" s="149"/>
      <c r="M234" s="149"/>
      <c r="N234" s="157"/>
      <c r="O234" s="197" t="e">
        <f t="shared" si="30"/>
        <v>#DIV/0!</v>
      </c>
      <c r="P234" s="198" t="e">
        <f t="shared" si="34"/>
        <v>#DIV/0!</v>
      </c>
    </row>
    <row r="235" spans="1:16" x14ac:dyDescent="0.2">
      <c r="A235" s="175">
        <v>20</v>
      </c>
      <c r="B235" s="417"/>
      <c r="C235" s="133" t="s">
        <v>96</v>
      </c>
      <c r="D235" s="90" t="s">
        <v>4</v>
      </c>
      <c r="E235" s="151"/>
      <c r="F235" s="151"/>
      <c r="G235" s="151"/>
      <c r="H235" s="151"/>
      <c r="I235" s="151"/>
      <c r="J235" s="152"/>
      <c r="K235" s="149"/>
      <c r="L235" s="149"/>
      <c r="M235" s="149"/>
      <c r="N235" s="157"/>
      <c r="O235" s="197" t="e">
        <f t="shared" si="30"/>
        <v>#DIV/0!</v>
      </c>
      <c r="P235" s="198" t="e">
        <f t="shared" si="34"/>
        <v>#DIV/0!</v>
      </c>
    </row>
    <row r="236" spans="1:16" x14ac:dyDescent="0.2">
      <c r="A236" s="175">
        <v>21</v>
      </c>
      <c r="B236" s="418"/>
      <c r="C236" s="133" t="s">
        <v>97</v>
      </c>
      <c r="D236" s="90" t="s">
        <v>4</v>
      </c>
      <c r="E236" s="151"/>
      <c r="F236" s="151"/>
      <c r="G236" s="151"/>
      <c r="H236" s="151"/>
      <c r="I236" s="151"/>
      <c r="J236" s="152"/>
      <c r="K236" s="149"/>
      <c r="L236" s="149"/>
      <c r="M236" s="149"/>
      <c r="N236" s="157"/>
      <c r="O236" s="197" t="e">
        <f t="shared" si="30"/>
        <v>#DIV/0!</v>
      </c>
      <c r="P236" s="198" t="e">
        <f t="shared" si="34"/>
        <v>#DIV/0!</v>
      </c>
    </row>
    <row r="237" spans="1:16" x14ac:dyDescent="0.2">
      <c r="A237" s="175">
        <v>22</v>
      </c>
      <c r="B237" s="419" t="s">
        <v>32</v>
      </c>
      <c r="C237" s="134" t="s">
        <v>98</v>
      </c>
      <c r="D237" s="127" t="s">
        <v>4</v>
      </c>
      <c r="E237" s="151"/>
      <c r="F237" s="151"/>
      <c r="G237" s="151"/>
      <c r="H237" s="151"/>
      <c r="I237" s="151"/>
      <c r="J237" s="152"/>
      <c r="K237" s="149"/>
      <c r="L237" s="149"/>
      <c r="M237" s="149"/>
      <c r="N237" s="157"/>
      <c r="O237" s="197" t="e">
        <f t="shared" si="30"/>
        <v>#DIV/0!</v>
      </c>
      <c r="P237" s="198" t="e">
        <f t="shared" si="34"/>
        <v>#DIV/0!</v>
      </c>
    </row>
    <row r="238" spans="1:16" x14ac:dyDescent="0.2">
      <c r="A238" s="175">
        <v>23</v>
      </c>
      <c r="B238" s="422"/>
      <c r="C238" s="134" t="s">
        <v>100</v>
      </c>
      <c r="D238" s="129" t="s">
        <v>4</v>
      </c>
      <c r="E238" s="151"/>
      <c r="F238" s="151"/>
      <c r="G238" s="151"/>
      <c r="H238" s="151"/>
      <c r="I238" s="151"/>
      <c r="J238" s="152"/>
      <c r="K238" s="149"/>
      <c r="L238" s="149"/>
      <c r="M238" s="149"/>
      <c r="N238" s="157"/>
      <c r="O238" s="197" t="e">
        <f t="shared" si="30"/>
        <v>#DIV/0!</v>
      </c>
      <c r="P238" s="198" t="e">
        <f t="shared" si="34"/>
        <v>#DIV/0!</v>
      </c>
    </row>
    <row r="239" spans="1:16" ht="13.5" thickBot="1" x14ac:dyDescent="0.25">
      <c r="A239" s="189">
        <v>24</v>
      </c>
      <c r="B239" s="423"/>
      <c r="C239" s="135" t="s">
        <v>99</v>
      </c>
      <c r="D239" s="130" t="s">
        <v>4</v>
      </c>
      <c r="E239" s="158"/>
      <c r="F239" s="158"/>
      <c r="G239" s="158"/>
      <c r="H239" s="158"/>
      <c r="I239" s="158"/>
      <c r="J239" s="158"/>
      <c r="K239" s="159"/>
      <c r="L239" s="159"/>
      <c r="M239" s="159"/>
      <c r="N239" s="160"/>
      <c r="O239" s="197" t="e">
        <f t="shared" si="30"/>
        <v>#DIV/0!</v>
      </c>
      <c r="P239" s="198" t="e">
        <f t="shared" si="34"/>
        <v>#DIV/0!</v>
      </c>
    </row>
    <row r="241" spans="1:16" x14ac:dyDescent="0.2">
      <c r="A241" s="217">
        <v>8</v>
      </c>
      <c r="B241" s="103" t="s">
        <v>54</v>
      </c>
      <c r="C241" s="190" t="str">
        <f>+$L11</f>
        <v>FSM</v>
      </c>
      <c r="E241" s="415" t="str">
        <f>+$L11</f>
        <v>FSM</v>
      </c>
      <c r="F241" s="415"/>
      <c r="G241" s="415"/>
      <c r="H241" s="415"/>
      <c r="I241" s="415"/>
      <c r="J241" s="415" t="str">
        <f>+$L11</f>
        <v>FSM</v>
      </c>
      <c r="K241" s="415"/>
      <c r="L241" s="415"/>
      <c r="M241" s="415"/>
      <c r="N241" s="415"/>
    </row>
    <row r="242" spans="1:16" ht="13.5" thickBot="1" x14ac:dyDescent="0.25">
      <c r="O242" s="195" t="s">
        <v>122</v>
      </c>
      <c r="P242" s="195" t="s">
        <v>56</v>
      </c>
    </row>
    <row r="243" spans="1:16" x14ac:dyDescent="0.2">
      <c r="A243" s="101"/>
      <c r="B243" s="102"/>
      <c r="C243" s="131"/>
      <c r="D243" s="99" t="s">
        <v>40</v>
      </c>
      <c r="E243" s="394" t="s">
        <v>42</v>
      </c>
      <c r="F243" s="395"/>
      <c r="G243" s="395"/>
      <c r="H243" s="395"/>
      <c r="I243" s="395"/>
      <c r="J243" s="395"/>
      <c r="K243" s="395"/>
      <c r="L243" s="395"/>
      <c r="M243" s="395"/>
      <c r="N243" s="396"/>
      <c r="O243" s="195" t="s">
        <v>123</v>
      </c>
      <c r="P243" s="195" t="s">
        <v>57</v>
      </c>
    </row>
    <row r="244" spans="1:16" ht="13.5" thickBot="1" x14ac:dyDescent="0.25">
      <c r="A244" s="93" t="s">
        <v>34</v>
      </c>
      <c r="B244" s="94" t="s">
        <v>39</v>
      </c>
      <c r="C244" s="95" t="s">
        <v>38</v>
      </c>
      <c r="D244" s="188" t="s">
        <v>37</v>
      </c>
      <c r="E244" s="145">
        <v>1</v>
      </c>
      <c r="F244" s="146">
        <v>2</v>
      </c>
      <c r="G244" s="147">
        <v>3</v>
      </c>
      <c r="H244" s="147">
        <v>4</v>
      </c>
      <c r="I244" s="147">
        <v>5</v>
      </c>
      <c r="J244" s="147">
        <v>6</v>
      </c>
      <c r="K244" s="147">
        <v>7</v>
      </c>
      <c r="L244" s="147">
        <v>8</v>
      </c>
      <c r="M244" s="147">
        <v>9</v>
      </c>
      <c r="N244" s="144">
        <v>10</v>
      </c>
      <c r="O244" s="196" t="s">
        <v>55</v>
      </c>
      <c r="P244" s="196" t="s">
        <v>113</v>
      </c>
    </row>
    <row r="245" spans="1:16" x14ac:dyDescent="0.2">
      <c r="A245" s="174">
        <v>1</v>
      </c>
      <c r="B245" s="416" t="s">
        <v>27</v>
      </c>
      <c r="C245" s="133" t="s">
        <v>77</v>
      </c>
      <c r="D245" s="89" t="s">
        <v>4</v>
      </c>
      <c r="E245" s="153"/>
      <c r="F245" s="153"/>
      <c r="G245" s="154"/>
      <c r="H245" s="154"/>
      <c r="I245" s="154"/>
      <c r="J245" s="154"/>
      <c r="K245" s="154"/>
      <c r="L245" s="154"/>
      <c r="M245" s="154"/>
      <c r="N245" s="156"/>
      <c r="O245" s="197" t="e">
        <f t="shared" ref="O245:O268" si="35">ROUND(AVERAGE(E245:N245),0)</f>
        <v>#DIV/0!</v>
      </c>
      <c r="P245" s="198" t="e">
        <f>(STDEV(E245:N245))/R$42</f>
        <v>#DIV/0!</v>
      </c>
    </row>
    <row r="246" spans="1:16" x14ac:dyDescent="0.2">
      <c r="A246" s="174">
        <v>2</v>
      </c>
      <c r="B246" s="417"/>
      <c r="C246" s="178" t="s">
        <v>78</v>
      </c>
      <c r="D246" s="90" t="s">
        <v>4</v>
      </c>
      <c r="E246" s="148"/>
      <c r="F246" s="148"/>
      <c r="G246" s="149"/>
      <c r="H246" s="149"/>
      <c r="I246" s="149"/>
      <c r="J246" s="149"/>
      <c r="K246" s="149"/>
      <c r="L246" s="149"/>
      <c r="M246" s="149"/>
      <c r="N246" s="157"/>
      <c r="O246" s="197" t="e">
        <f t="shared" si="35"/>
        <v>#DIV/0!</v>
      </c>
      <c r="P246" s="198" t="e">
        <f t="shared" ref="P246:P251" si="36">(STDEV(E246:N246))/R$42</f>
        <v>#DIV/0!</v>
      </c>
    </row>
    <row r="247" spans="1:16" x14ac:dyDescent="0.2">
      <c r="A247" s="174">
        <v>3</v>
      </c>
      <c r="B247" s="417"/>
      <c r="C247" s="133" t="s">
        <v>79</v>
      </c>
      <c r="D247" s="90" t="s">
        <v>4</v>
      </c>
      <c r="E247" s="148"/>
      <c r="F247" s="148"/>
      <c r="G247" s="149"/>
      <c r="H247" s="149"/>
      <c r="I247" s="149"/>
      <c r="J247" s="149"/>
      <c r="K247" s="149"/>
      <c r="L247" s="149"/>
      <c r="M247" s="149"/>
      <c r="N247" s="157"/>
      <c r="O247" s="197" t="e">
        <f t="shared" si="35"/>
        <v>#DIV/0!</v>
      </c>
      <c r="P247" s="198" t="e">
        <f t="shared" si="36"/>
        <v>#DIV/0!</v>
      </c>
    </row>
    <row r="248" spans="1:16" x14ac:dyDescent="0.2">
      <c r="A248" s="174">
        <v>4</v>
      </c>
      <c r="B248" s="418"/>
      <c r="C248" s="133" t="s">
        <v>80</v>
      </c>
      <c r="D248" s="90" t="s">
        <v>4</v>
      </c>
      <c r="E248" s="148"/>
      <c r="F248" s="148"/>
      <c r="G248" s="149"/>
      <c r="H248" s="149"/>
      <c r="I248" s="149"/>
      <c r="J248" s="149"/>
      <c r="K248" s="149"/>
      <c r="L248" s="149"/>
      <c r="M248" s="149"/>
      <c r="N248" s="157"/>
      <c r="O248" s="197" t="e">
        <f t="shared" si="35"/>
        <v>#DIV/0!</v>
      </c>
      <c r="P248" s="198" t="e">
        <f t="shared" si="36"/>
        <v>#DIV/0!</v>
      </c>
    </row>
    <row r="249" spans="1:16" x14ac:dyDescent="0.2">
      <c r="A249" s="174">
        <v>5</v>
      </c>
      <c r="B249" s="419" t="s">
        <v>28</v>
      </c>
      <c r="C249" s="134" t="s">
        <v>81</v>
      </c>
      <c r="D249" s="127" t="s">
        <v>4</v>
      </c>
      <c r="E249" s="148"/>
      <c r="F249" s="148"/>
      <c r="G249" s="149"/>
      <c r="H249" s="149"/>
      <c r="I249" s="149"/>
      <c r="J249" s="149"/>
      <c r="K249" s="149"/>
      <c r="L249" s="149"/>
      <c r="M249" s="149"/>
      <c r="N249" s="157"/>
      <c r="O249" s="197" t="e">
        <f t="shared" si="35"/>
        <v>#DIV/0!</v>
      </c>
      <c r="P249" s="198" t="e">
        <f t="shared" si="36"/>
        <v>#DIV/0!</v>
      </c>
    </row>
    <row r="250" spans="1:16" x14ac:dyDescent="0.2">
      <c r="A250" s="174">
        <v>6</v>
      </c>
      <c r="B250" s="420"/>
      <c r="C250" s="134" t="s">
        <v>82</v>
      </c>
      <c r="D250" s="127" t="s">
        <v>4</v>
      </c>
      <c r="E250" s="148"/>
      <c r="F250" s="148"/>
      <c r="G250" s="169"/>
      <c r="H250" s="149"/>
      <c r="I250" s="149"/>
      <c r="J250" s="149"/>
      <c r="K250" s="149"/>
      <c r="L250" s="149"/>
      <c r="M250" s="149"/>
      <c r="N250" s="157"/>
      <c r="O250" s="197" t="e">
        <f t="shared" si="35"/>
        <v>#DIV/0!</v>
      </c>
      <c r="P250" s="198" t="e">
        <f t="shared" si="36"/>
        <v>#DIV/0!</v>
      </c>
    </row>
    <row r="251" spans="1:16" x14ac:dyDescent="0.2">
      <c r="A251" s="174">
        <v>7</v>
      </c>
      <c r="B251" s="421" t="s">
        <v>29</v>
      </c>
      <c r="C251" s="133" t="s">
        <v>83</v>
      </c>
      <c r="D251" s="90" t="s">
        <v>4</v>
      </c>
      <c r="E251" s="148"/>
      <c r="F251" s="148"/>
      <c r="G251" s="149"/>
      <c r="H251" s="149"/>
      <c r="I251" s="149"/>
      <c r="J251" s="149"/>
      <c r="K251" s="149"/>
      <c r="L251" s="149"/>
      <c r="M251" s="149"/>
      <c r="N251" s="157"/>
      <c r="O251" s="197" t="e">
        <f t="shared" si="35"/>
        <v>#DIV/0!</v>
      </c>
      <c r="P251" s="198" t="e">
        <f t="shared" si="36"/>
        <v>#DIV/0!</v>
      </c>
    </row>
    <row r="252" spans="1:16" x14ac:dyDescent="0.2">
      <c r="A252" s="174">
        <v>8</v>
      </c>
      <c r="B252" s="417"/>
      <c r="C252" s="133" t="s">
        <v>84</v>
      </c>
      <c r="D252" s="90" t="s">
        <v>6</v>
      </c>
      <c r="E252" s="148"/>
      <c r="F252" s="148"/>
      <c r="G252" s="149"/>
      <c r="H252" s="149"/>
      <c r="I252" s="149"/>
      <c r="J252" s="149"/>
      <c r="K252" s="149"/>
      <c r="L252" s="149"/>
      <c r="M252" s="149"/>
      <c r="N252" s="157"/>
      <c r="O252" s="197" t="e">
        <f t="shared" si="35"/>
        <v>#DIV/0!</v>
      </c>
      <c r="P252" s="198" t="e">
        <f>(STDEV(E252:N252))/R$43</f>
        <v>#DIV/0!</v>
      </c>
    </row>
    <row r="253" spans="1:16" x14ac:dyDescent="0.2">
      <c r="A253" s="174">
        <v>9</v>
      </c>
      <c r="B253" s="418"/>
      <c r="C253" s="133" t="s">
        <v>85</v>
      </c>
      <c r="D253" s="90" t="s">
        <v>4</v>
      </c>
      <c r="E253" s="148"/>
      <c r="F253" s="148"/>
      <c r="G253" s="149"/>
      <c r="H253" s="149"/>
      <c r="I253" s="149"/>
      <c r="J253" s="149"/>
      <c r="K253" s="149"/>
      <c r="L253" s="149"/>
      <c r="M253" s="149"/>
      <c r="N253" s="157"/>
      <c r="O253" s="197" t="e">
        <f t="shared" si="35"/>
        <v>#DIV/0!</v>
      </c>
      <c r="P253" s="198" t="e">
        <f t="shared" ref="P253:P254" si="37">(STDEV(E253:N253))/R$42</f>
        <v>#DIV/0!</v>
      </c>
    </row>
    <row r="254" spans="1:16" x14ac:dyDescent="0.2">
      <c r="A254" s="174">
        <v>10</v>
      </c>
      <c r="B254" s="419" t="s">
        <v>101</v>
      </c>
      <c r="C254" s="134" t="s">
        <v>86</v>
      </c>
      <c r="D254" s="127" t="s">
        <v>4</v>
      </c>
      <c r="E254" s="148"/>
      <c r="F254" s="148"/>
      <c r="G254" s="149"/>
      <c r="H254" s="149"/>
      <c r="I254" s="149"/>
      <c r="J254" s="149"/>
      <c r="K254" s="149"/>
      <c r="L254" s="149"/>
      <c r="M254" s="149"/>
      <c r="N254" s="157"/>
      <c r="O254" s="197" t="e">
        <f t="shared" si="35"/>
        <v>#DIV/0!</v>
      </c>
      <c r="P254" s="198" t="e">
        <f t="shared" si="37"/>
        <v>#DIV/0!</v>
      </c>
    </row>
    <row r="255" spans="1:16" x14ac:dyDescent="0.2">
      <c r="A255" s="174">
        <v>11</v>
      </c>
      <c r="B255" s="420"/>
      <c r="C255" s="134" t="s">
        <v>87</v>
      </c>
      <c r="D255" s="128" t="s">
        <v>6</v>
      </c>
      <c r="E255" s="148"/>
      <c r="F255" s="148"/>
      <c r="G255" s="149"/>
      <c r="H255" s="149"/>
      <c r="I255" s="149"/>
      <c r="J255" s="149"/>
      <c r="K255" s="149"/>
      <c r="L255" s="149"/>
      <c r="M255" s="149"/>
      <c r="N255" s="157"/>
      <c r="O255" s="197" t="e">
        <f t="shared" si="35"/>
        <v>#DIV/0!</v>
      </c>
      <c r="P255" s="198" t="e">
        <f>(STDEV(E255:N255))/R$43</f>
        <v>#DIV/0!</v>
      </c>
    </row>
    <row r="256" spans="1:16" x14ac:dyDescent="0.2">
      <c r="A256" s="174">
        <v>12</v>
      </c>
      <c r="B256" s="421" t="s">
        <v>30</v>
      </c>
      <c r="C256" s="179" t="s">
        <v>88</v>
      </c>
      <c r="D256" s="91" t="s">
        <v>4</v>
      </c>
      <c r="E256" s="148"/>
      <c r="F256" s="148"/>
      <c r="G256" s="149"/>
      <c r="H256" s="149"/>
      <c r="I256" s="149"/>
      <c r="J256" s="149"/>
      <c r="K256" s="149"/>
      <c r="L256" s="149"/>
      <c r="M256" s="149"/>
      <c r="N256" s="157"/>
      <c r="O256" s="197" t="e">
        <f t="shared" si="35"/>
        <v>#DIV/0!</v>
      </c>
      <c r="P256" s="198" t="e">
        <f t="shared" ref="P256:P257" si="38">(STDEV(E256:N256))/R$42</f>
        <v>#DIV/0!</v>
      </c>
    </row>
    <row r="257" spans="1:16" x14ac:dyDescent="0.2">
      <c r="A257" s="174">
        <v>13</v>
      </c>
      <c r="B257" s="418"/>
      <c r="C257" s="133" t="s">
        <v>89</v>
      </c>
      <c r="D257" s="90" t="s">
        <v>4</v>
      </c>
      <c r="E257" s="148"/>
      <c r="F257" s="148"/>
      <c r="G257" s="149"/>
      <c r="H257" s="149"/>
      <c r="I257" s="149"/>
      <c r="J257" s="149"/>
      <c r="K257" s="149"/>
      <c r="L257" s="149"/>
      <c r="M257" s="149"/>
      <c r="N257" s="157"/>
      <c r="O257" s="197" t="e">
        <f t="shared" si="35"/>
        <v>#DIV/0!</v>
      </c>
      <c r="P257" s="198" t="e">
        <f t="shared" si="38"/>
        <v>#DIV/0!</v>
      </c>
    </row>
    <row r="258" spans="1:16" x14ac:dyDescent="0.2">
      <c r="A258" s="174">
        <v>14</v>
      </c>
      <c r="B258" s="419" t="s">
        <v>31</v>
      </c>
      <c r="C258" s="134" t="s">
        <v>90</v>
      </c>
      <c r="D258" s="128" t="s">
        <v>5</v>
      </c>
      <c r="E258" s="148"/>
      <c r="F258" s="148"/>
      <c r="G258" s="149"/>
      <c r="H258" s="149"/>
      <c r="I258" s="149"/>
      <c r="J258" s="149"/>
      <c r="K258" s="149"/>
      <c r="L258" s="149"/>
      <c r="M258" s="149"/>
      <c r="N258" s="157"/>
      <c r="O258" s="197" t="e">
        <f t="shared" si="35"/>
        <v>#DIV/0!</v>
      </c>
      <c r="P258" s="198" t="e">
        <f>(STDEV(E258:N258))/R$44</f>
        <v>#DIV/0!</v>
      </c>
    </row>
    <row r="259" spans="1:16" x14ac:dyDescent="0.2">
      <c r="A259" s="174">
        <v>15</v>
      </c>
      <c r="B259" s="422"/>
      <c r="C259" s="134" t="s">
        <v>91</v>
      </c>
      <c r="D259" s="128" t="s">
        <v>6</v>
      </c>
      <c r="E259" s="150"/>
      <c r="F259" s="150"/>
      <c r="G259" s="150"/>
      <c r="H259" s="150"/>
      <c r="I259" s="148"/>
      <c r="J259" s="148"/>
      <c r="K259" s="149"/>
      <c r="L259" s="149"/>
      <c r="M259" s="149"/>
      <c r="N259" s="157"/>
      <c r="O259" s="197" t="e">
        <f t="shared" si="35"/>
        <v>#DIV/0!</v>
      </c>
      <c r="P259" s="198" t="e">
        <f>(STDEV(E259:N259))/R$43</f>
        <v>#DIV/0!</v>
      </c>
    </row>
    <row r="260" spans="1:16" x14ac:dyDescent="0.2">
      <c r="A260" s="174">
        <v>16</v>
      </c>
      <c r="B260" s="422"/>
      <c r="C260" s="134" t="s">
        <v>92</v>
      </c>
      <c r="D260" s="127" t="s">
        <v>4</v>
      </c>
      <c r="E260" s="151"/>
      <c r="F260" s="151"/>
      <c r="G260" s="151"/>
      <c r="H260" s="151"/>
      <c r="I260" s="151"/>
      <c r="J260" s="152"/>
      <c r="K260" s="149"/>
      <c r="L260" s="149"/>
      <c r="M260" s="149"/>
      <c r="N260" s="157"/>
      <c r="O260" s="197" t="e">
        <f t="shared" si="35"/>
        <v>#DIV/0!</v>
      </c>
      <c r="P260" s="198" t="e">
        <f t="shared" ref="P260:P268" si="39">(STDEV(E260:N260))/R$42</f>
        <v>#DIV/0!</v>
      </c>
    </row>
    <row r="261" spans="1:16" x14ac:dyDescent="0.2">
      <c r="A261" s="175">
        <v>17</v>
      </c>
      <c r="B261" s="422"/>
      <c r="C261" s="134" t="s">
        <v>93</v>
      </c>
      <c r="D261" s="127" t="s">
        <v>4</v>
      </c>
      <c r="E261" s="151"/>
      <c r="F261" s="151"/>
      <c r="G261" s="151"/>
      <c r="H261" s="151"/>
      <c r="I261" s="151"/>
      <c r="J261" s="152"/>
      <c r="K261" s="149"/>
      <c r="L261" s="149"/>
      <c r="M261" s="149"/>
      <c r="N261" s="157"/>
      <c r="O261" s="197" t="e">
        <f t="shared" si="35"/>
        <v>#DIV/0!</v>
      </c>
      <c r="P261" s="198" t="e">
        <f t="shared" si="39"/>
        <v>#DIV/0!</v>
      </c>
    </row>
    <row r="262" spans="1:16" x14ac:dyDescent="0.2">
      <c r="A262" s="175">
        <v>18</v>
      </c>
      <c r="B262" s="420"/>
      <c r="C262" s="134" t="s">
        <v>94</v>
      </c>
      <c r="D262" s="127" t="s">
        <v>4</v>
      </c>
      <c r="E262" s="151"/>
      <c r="F262" s="151"/>
      <c r="G262" s="151"/>
      <c r="H262" s="151"/>
      <c r="I262" s="151"/>
      <c r="J262" s="152"/>
      <c r="K262" s="149"/>
      <c r="L262" s="149"/>
      <c r="M262" s="149"/>
      <c r="N262" s="157"/>
      <c r="O262" s="197" t="e">
        <f t="shared" si="35"/>
        <v>#DIV/0!</v>
      </c>
      <c r="P262" s="198" t="e">
        <f t="shared" si="39"/>
        <v>#DIV/0!</v>
      </c>
    </row>
    <row r="263" spans="1:16" x14ac:dyDescent="0.2">
      <c r="A263" s="175">
        <v>19</v>
      </c>
      <c r="B263" s="421" t="s">
        <v>21</v>
      </c>
      <c r="C263" s="133" t="s">
        <v>95</v>
      </c>
      <c r="D263" s="90" t="s">
        <v>4</v>
      </c>
      <c r="E263" s="151"/>
      <c r="F263" s="151"/>
      <c r="G263" s="151"/>
      <c r="H263" s="151"/>
      <c r="I263" s="151"/>
      <c r="J263" s="152"/>
      <c r="K263" s="149"/>
      <c r="L263" s="149"/>
      <c r="M263" s="149"/>
      <c r="N263" s="157"/>
      <c r="O263" s="197" t="e">
        <f t="shared" si="35"/>
        <v>#DIV/0!</v>
      </c>
      <c r="P263" s="198" t="e">
        <f t="shared" si="39"/>
        <v>#DIV/0!</v>
      </c>
    </row>
    <row r="264" spans="1:16" x14ac:dyDescent="0.2">
      <c r="A264" s="175">
        <v>20</v>
      </c>
      <c r="B264" s="417"/>
      <c r="C264" s="133" t="s">
        <v>96</v>
      </c>
      <c r="D264" s="90" t="s">
        <v>4</v>
      </c>
      <c r="E264" s="151"/>
      <c r="F264" s="151"/>
      <c r="G264" s="151"/>
      <c r="H264" s="151"/>
      <c r="I264" s="151"/>
      <c r="J264" s="152"/>
      <c r="K264" s="149"/>
      <c r="L264" s="149"/>
      <c r="M264" s="149"/>
      <c r="N264" s="157"/>
      <c r="O264" s="197" t="e">
        <f t="shared" si="35"/>
        <v>#DIV/0!</v>
      </c>
      <c r="P264" s="198" t="e">
        <f t="shared" si="39"/>
        <v>#DIV/0!</v>
      </c>
    </row>
    <row r="265" spans="1:16" x14ac:dyDescent="0.2">
      <c r="A265" s="175">
        <v>21</v>
      </c>
      <c r="B265" s="418"/>
      <c r="C265" s="133" t="s">
        <v>97</v>
      </c>
      <c r="D265" s="90" t="s">
        <v>4</v>
      </c>
      <c r="E265" s="151"/>
      <c r="F265" s="151"/>
      <c r="G265" s="151"/>
      <c r="H265" s="151"/>
      <c r="I265" s="151"/>
      <c r="J265" s="152"/>
      <c r="K265" s="149"/>
      <c r="L265" s="149"/>
      <c r="M265" s="149"/>
      <c r="N265" s="157"/>
      <c r="O265" s="197" t="e">
        <f t="shared" si="35"/>
        <v>#DIV/0!</v>
      </c>
      <c r="P265" s="198" t="e">
        <f t="shared" si="39"/>
        <v>#DIV/0!</v>
      </c>
    </row>
    <row r="266" spans="1:16" x14ac:dyDescent="0.2">
      <c r="A266" s="175">
        <v>22</v>
      </c>
      <c r="B266" s="419" t="s">
        <v>32</v>
      </c>
      <c r="C266" s="134" t="s">
        <v>98</v>
      </c>
      <c r="D266" s="127" t="s">
        <v>4</v>
      </c>
      <c r="E266" s="151"/>
      <c r="F266" s="151"/>
      <c r="G266" s="151"/>
      <c r="H266" s="151"/>
      <c r="I266" s="151"/>
      <c r="J266" s="152"/>
      <c r="K266" s="149"/>
      <c r="L266" s="149"/>
      <c r="M266" s="149"/>
      <c r="N266" s="157"/>
      <c r="O266" s="197" t="e">
        <f t="shared" si="35"/>
        <v>#DIV/0!</v>
      </c>
      <c r="P266" s="198" t="e">
        <f t="shared" si="39"/>
        <v>#DIV/0!</v>
      </c>
    </row>
    <row r="267" spans="1:16" x14ac:dyDescent="0.2">
      <c r="A267" s="175">
        <v>23</v>
      </c>
      <c r="B267" s="422"/>
      <c r="C267" s="134" t="s">
        <v>100</v>
      </c>
      <c r="D267" s="129" t="s">
        <v>4</v>
      </c>
      <c r="E267" s="151"/>
      <c r="F267" s="151"/>
      <c r="G267" s="151"/>
      <c r="H267" s="151"/>
      <c r="I267" s="151"/>
      <c r="J267" s="152"/>
      <c r="K267" s="149"/>
      <c r="L267" s="149"/>
      <c r="M267" s="149"/>
      <c r="N267" s="157"/>
      <c r="O267" s="197" t="e">
        <f t="shared" si="35"/>
        <v>#DIV/0!</v>
      </c>
      <c r="P267" s="198" t="e">
        <f t="shared" si="39"/>
        <v>#DIV/0!</v>
      </c>
    </row>
    <row r="268" spans="1:16" ht="13.5" thickBot="1" x14ac:dyDescent="0.25">
      <c r="A268" s="189">
        <v>24</v>
      </c>
      <c r="B268" s="423"/>
      <c r="C268" s="135" t="s">
        <v>99</v>
      </c>
      <c r="D268" s="130" t="s">
        <v>4</v>
      </c>
      <c r="E268" s="158"/>
      <c r="F268" s="158"/>
      <c r="G268" s="158"/>
      <c r="H268" s="158"/>
      <c r="I268" s="158"/>
      <c r="J268" s="158"/>
      <c r="K268" s="159"/>
      <c r="L268" s="159"/>
      <c r="M268" s="159"/>
      <c r="N268" s="160"/>
      <c r="O268" s="197" t="e">
        <f t="shared" si="35"/>
        <v>#DIV/0!</v>
      </c>
      <c r="P268" s="198" t="e">
        <f t="shared" si="39"/>
        <v>#DIV/0!</v>
      </c>
    </row>
    <row r="270" spans="1:16" x14ac:dyDescent="0.2">
      <c r="A270" s="217">
        <v>9</v>
      </c>
      <c r="B270" s="103" t="s">
        <v>54</v>
      </c>
      <c r="C270" s="190" t="str">
        <f>+$M11</f>
        <v>Water Levels</v>
      </c>
      <c r="E270" s="415" t="str">
        <f>+$M11</f>
        <v>Water Levels</v>
      </c>
      <c r="F270" s="415"/>
      <c r="G270" s="415"/>
      <c r="H270" s="415"/>
      <c r="I270" s="415"/>
      <c r="J270" s="415" t="str">
        <f>+$M11</f>
        <v>Water Levels</v>
      </c>
      <c r="K270" s="415"/>
      <c r="L270" s="415"/>
      <c r="M270" s="415"/>
      <c r="N270" s="415"/>
      <c r="O270" s="52" t="s">
        <v>58</v>
      </c>
      <c r="P270" s="26"/>
    </row>
    <row r="271" spans="1:16" ht="13.5" thickBot="1" x14ac:dyDescent="0.25">
      <c r="A271" s="26"/>
      <c r="I271" s="14"/>
      <c r="J271" s="14"/>
      <c r="K271" s="14"/>
      <c r="M271" s="26"/>
      <c r="N271" s="26"/>
      <c r="O271" s="195" t="s">
        <v>122</v>
      </c>
      <c r="P271" s="195" t="s">
        <v>56</v>
      </c>
    </row>
    <row r="272" spans="1:16" x14ac:dyDescent="0.2">
      <c r="A272" s="101"/>
      <c r="B272" s="102"/>
      <c r="C272" s="131"/>
      <c r="D272" s="99" t="s">
        <v>40</v>
      </c>
      <c r="E272" s="394" t="s">
        <v>42</v>
      </c>
      <c r="F272" s="395"/>
      <c r="G272" s="395"/>
      <c r="H272" s="395"/>
      <c r="I272" s="395"/>
      <c r="J272" s="395"/>
      <c r="K272" s="395"/>
      <c r="L272" s="395"/>
      <c r="M272" s="395"/>
      <c r="N272" s="395"/>
      <c r="O272" s="195" t="s">
        <v>123</v>
      </c>
      <c r="P272" s="195" t="s">
        <v>57</v>
      </c>
    </row>
    <row r="273" spans="1:16" ht="13.5" thickBot="1" x14ac:dyDescent="0.25">
      <c r="A273" s="93" t="s">
        <v>34</v>
      </c>
      <c r="B273" s="94" t="s">
        <v>39</v>
      </c>
      <c r="C273" s="95" t="s">
        <v>38</v>
      </c>
      <c r="D273" s="188" t="s">
        <v>37</v>
      </c>
      <c r="E273" s="145">
        <v>1</v>
      </c>
      <c r="F273" s="146">
        <v>2</v>
      </c>
      <c r="G273" s="147">
        <v>3</v>
      </c>
      <c r="H273" s="147">
        <v>4</v>
      </c>
      <c r="I273" s="147">
        <v>5</v>
      </c>
      <c r="J273" s="147">
        <v>6</v>
      </c>
      <c r="K273" s="147">
        <v>7</v>
      </c>
      <c r="L273" s="147">
        <v>8</v>
      </c>
      <c r="M273" s="147">
        <v>9</v>
      </c>
      <c r="N273" s="191">
        <v>10</v>
      </c>
      <c r="O273" s="196" t="s">
        <v>55</v>
      </c>
      <c r="P273" s="196" t="s">
        <v>113</v>
      </c>
    </row>
    <row r="274" spans="1:16" x14ac:dyDescent="0.2">
      <c r="A274" s="174">
        <v>1</v>
      </c>
      <c r="B274" s="416" t="s">
        <v>27</v>
      </c>
      <c r="C274" s="133" t="s">
        <v>77</v>
      </c>
      <c r="D274" s="89" t="s">
        <v>4</v>
      </c>
      <c r="E274" s="153"/>
      <c r="F274" s="153"/>
      <c r="G274" s="154"/>
      <c r="H274" s="154"/>
      <c r="I274" s="154"/>
      <c r="J274" s="154"/>
      <c r="K274" s="154"/>
      <c r="L274" s="154"/>
      <c r="M274" s="154"/>
      <c r="N274" s="192"/>
      <c r="O274" s="197" t="e">
        <f t="shared" ref="O274:O297" si="40">ROUND(AVERAGE(E274:N274),0)</f>
        <v>#DIV/0!</v>
      </c>
      <c r="P274" s="198" t="e">
        <f>(STDEV(E274:N274))/R$42</f>
        <v>#DIV/0!</v>
      </c>
    </row>
    <row r="275" spans="1:16" x14ac:dyDescent="0.2">
      <c r="A275" s="174">
        <v>2</v>
      </c>
      <c r="B275" s="417"/>
      <c r="C275" s="178" t="s">
        <v>78</v>
      </c>
      <c r="D275" s="90" t="s">
        <v>4</v>
      </c>
      <c r="E275" s="148"/>
      <c r="F275" s="148"/>
      <c r="G275" s="149"/>
      <c r="H275" s="149"/>
      <c r="I275" s="149"/>
      <c r="J275" s="149"/>
      <c r="K275" s="149"/>
      <c r="L275" s="149"/>
      <c r="M275" s="149"/>
      <c r="N275" s="193"/>
      <c r="O275" s="197" t="e">
        <f t="shared" si="40"/>
        <v>#DIV/0!</v>
      </c>
      <c r="P275" s="198" t="e">
        <f t="shared" ref="P275:P280" si="41">(STDEV(E275:N275))/R$42</f>
        <v>#DIV/0!</v>
      </c>
    </row>
    <row r="276" spans="1:16" x14ac:dyDescent="0.2">
      <c r="A276" s="174">
        <v>3</v>
      </c>
      <c r="B276" s="417"/>
      <c r="C276" s="133" t="s">
        <v>79</v>
      </c>
      <c r="D276" s="90" t="s">
        <v>4</v>
      </c>
      <c r="E276" s="148"/>
      <c r="F276" s="148"/>
      <c r="G276" s="149"/>
      <c r="H276" s="149"/>
      <c r="I276" s="149"/>
      <c r="J276" s="149"/>
      <c r="K276" s="149"/>
      <c r="L276" s="149"/>
      <c r="M276" s="149"/>
      <c r="N276" s="193"/>
      <c r="O276" s="197" t="e">
        <f t="shared" si="40"/>
        <v>#DIV/0!</v>
      </c>
      <c r="P276" s="198" t="e">
        <f t="shared" si="41"/>
        <v>#DIV/0!</v>
      </c>
    </row>
    <row r="277" spans="1:16" x14ac:dyDescent="0.2">
      <c r="A277" s="174">
        <v>4</v>
      </c>
      <c r="B277" s="418"/>
      <c r="C277" s="133" t="s">
        <v>80</v>
      </c>
      <c r="D277" s="90" t="s">
        <v>4</v>
      </c>
      <c r="E277" s="148"/>
      <c r="F277" s="148"/>
      <c r="G277" s="149"/>
      <c r="H277" s="149"/>
      <c r="I277" s="149"/>
      <c r="J277" s="149"/>
      <c r="K277" s="149"/>
      <c r="L277" s="149"/>
      <c r="M277" s="149"/>
      <c r="N277" s="193"/>
      <c r="O277" s="197" t="e">
        <f t="shared" si="40"/>
        <v>#DIV/0!</v>
      </c>
      <c r="P277" s="198" t="e">
        <f t="shared" si="41"/>
        <v>#DIV/0!</v>
      </c>
    </row>
    <row r="278" spans="1:16" x14ac:dyDescent="0.2">
      <c r="A278" s="174">
        <v>5</v>
      </c>
      <c r="B278" s="419" t="s">
        <v>28</v>
      </c>
      <c r="C278" s="134" t="s">
        <v>81</v>
      </c>
      <c r="D278" s="127" t="s">
        <v>4</v>
      </c>
      <c r="E278" s="148"/>
      <c r="F278" s="148"/>
      <c r="G278" s="149"/>
      <c r="H278" s="149"/>
      <c r="I278" s="149"/>
      <c r="J278" s="149"/>
      <c r="K278" s="149"/>
      <c r="L278" s="149"/>
      <c r="M278" s="149"/>
      <c r="N278" s="193"/>
      <c r="O278" s="197" t="e">
        <f t="shared" si="40"/>
        <v>#DIV/0!</v>
      </c>
      <c r="P278" s="198" t="e">
        <f t="shared" si="41"/>
        <v>#DIV/0!</v>
      </c>
    </row>
    <row r="279" spans="1:16" x14ac:dyDescent="0.2">
      <c r="A279" s="174">
        <v>6</v>
      </c>
      <c r="B279" s="420"/>
      <c r="C279" s="134" t="s">
        <v>82</v>
      </c>
      <c r="D279" s="127" t="s">
        <v>4</v>
      </c>
      <c r="E279" s="148"/>
      <c r="F279" s="148"/>
      <c r="G279" s="169"/>
      <c r="H279" s="149"/>
      <c r="I279" s="149"/>
      <c r="J279" s="149"/>
      <c r="K279" s="149"/>
      <c r="L279" s="149"/>
      <c r="M279" s="149"/>
      <c r="N279" s="193"/>
      <c r="O279" s="197" t="e">
        <f t="shared" si="40"/>
        <v>#DIV/0!</v>
      </c>
      <c r="P279" s="198" t="e">
        <f t="shared" si="41"/>
        <v>#DIV/0!</v>
      </c>
    </row>
    <row r="280" spans="1:16" x14ac:dyDescent="0.2">
      <c r="A280" s="174">
        <v>7</v>
      </c>
      <c r="B280" s="421" t="s">
        <v>29</v>
      </c>
      <c r="C280" s="133" t="s">
        <v>83</v>
      </c>
      <c r="D280" s="90" t="s">
        <v>4</v>
      </c>
      <c r="E280" s="148"/>
      <c r="F280" s="148"/>
      <c r="G280" s="149"/>
      <c r="H280" s="149"/>
      <c r="I280" s="149"/>
      <c r="J280" s="149"/>
      <c r="K280" s="149"/>
      <c r="L280" s="149"/>
      <c r="M280" s="149"/>
      <c r="N280" s="193"/>
      <c r="O280" s="197" t="e">
        <f t="shared" si="40"/>
        <v>#DIV/0!</v>
      </c>
      <c r="P280" s="198" t="e">
        <f t="shared" si="41"/>
        <v>#DIV/0!</v>
      </c>
    </row>
    <row r="281" spans="1:16" x14ac:dyDescent="0.2">
      <c r="A281" s="174">
        <v>8</v>
      </c>
      <c r="B281" s="417"/>
      <c r="C281" s="133" t="s">
        <v>84</v>
      </c>
      <c r="D281" s="90" t="s">
        <v>6</v>
      </c>
      <c r="E281" s="148"/>
      <c r="F281" s="148"/>
      <c r="G281" s="149"/>
      <c r="H281" s="149"/>
      <c r="I281" s="149"/>
      <c r="J281" s="149"/>
      <c r="K281" s="149"/>
      <c r="L281" s="149"/>
      <c r="M281" s="149"/>
      <c r="N281" s="193"/>
      <c r="O281" s="197" t="e">
        <f t="shared" si="40"/>
        <v>#DIV/0!</v>
      </c>
      <c r="P281" s="198" t="e">
        <f>(STDEV(E281:N281))/R$43</f>
        <v>#DIV/0!</v>
      </c>
    </row>
    <row r="282" spans="1:16" x14ac:dyDescent="0.2">
      <c r="A282" s="174">
        <v>9</v>
      </c>
      <c r="B282" s="418"/>
      <c r="C282" s="133" t="s">
        <v>85</v>
      </c>
      <c r="D282" s="90" t="s">
        <v>4</v>
      </c>
      <c r="E282" s="148"/>
      <c r="F282" s="148"/>
      <c r="G282" s="149"/>
      <c r="H282" s="149"/>
      <c r="I282" s="149"/>
      <c r="J282" s="149"/>
      <c r="K282" s="149"/>
      <c r="L282" s="149"/>
      <c r="M282" s="149"/>
      <c r="N282" s="193"/>
      <c r="O282" s="197" t="e">
        <f t="shared" si="40"/>
        <v>#DIV/0!</v>
      </c>
      <c r="P282" s="198" t="e">
        <f t="shared" ref="P282:P283" si="42">(STDEV(E282:N282))/R$42</f>
        <v>#DIV/0!</v>
      </c>
    </row>
    <row r="283" spans="1:16" x14ac:dyDescent="0.2">
      <c r="A283" s="174">
        <v>10</v>
      </c>
      <c r="B283" s="419" t="s">
        <v>101</v>
      </c>
      <c r="C283" s="134" t="s">
        <v>86</v>
      </c>
      <c r="D283" s="127" t="s">
        <v>4</v>
      </c>
      <c r="E283" s="148"/>
      <c r="F283" s="148"/>
      <c r="G283" s="149"/>
      <c r="H283" s="149"/>
      <c r="I283" s="149"/>
      <c r="J283" s="149"/>
      <c r="K283" s="149"/>
      <c r="L283" s="149"/>
      <c r="M283" s="149"/>
      <c r="N283" s="193"/>
      <c r="O283" s="197" t="e">
        <f t="shared" si="40"/>
        <v>#DIV/0!</v>
      </c>
      <c r="P283" s="198" t="e">
        <f t="shared" si="42"/>
        <v>#DIV/0!</v>
      </c>
    </row>
    <row r="284" spans="1:16" x14ac:dyDescent="0.2">
      <c r="A284" s="174">
        <v>11</v>
      </c>
      <c r="B284" s="420"/>
      <c r="C284" s="134" t="s">
        <v>87</v>
      </c>
      <c r="D284" s="128" t="s">
        <v>6</v>
      </c>
      <c r="E284" s="148"/>
      <c r="F284" s="148"/>
      <c r="G284" s="149"/>
      <c r="H284" s="149"/>
      <c r="I284" s="149"/>
      <c r="J284" s="149"/>
      <c r="K284" s="149"/>
      <c r="L284" s="149"/>
      <c r="M284" s="149"/>
      <c r="N284" s="193"/>
      <c r="O284" s="197" t="e">
        <f t="shared" si="40"/>
        <v>#DIV/0!</v>
      </c>
      <c r="P284" s="198" t="e">
        <f>(STDEV(E284:N284))/R$43</f>
        <v>#DIV/0!</v>
      </c>
    </row>
    <row r="285" spans="1:16" x14ac:dyDescent="0.2">
      <c r="A285" s="174">
        <v>12</v>
      </c>
      <c r="B285" s="421" t="s">
        <v>30</v>
      </c>
      <c r="C285" s="179" t="s">
        <v>88</v>
      </c>
      <c r="D285" s="91" t="s">
        <v>4</v>
      </c>
      <c r="E285" s="148"/>
      <c r="F285" s="148"/>
      <c r="G285" s="149"/>
      <c r="H285" s="149"/>
      <c r="I285" s="149"/>
      <c r="J285" s="149"/>
      <c r="K285" s="149"/>
      <c r="L285" s="149"/>
      <c r="M285" s="149"/>
      <c r="N285" s="193"/>
      <c r="O285" s="197" t="e">
        <f t="shared" si="40"/>
        <v>#DIV/0!</v>
      </c>
      <c r="P285" s="198" t="e">
        <f t="shared" ref="P285:P286" si="43">(STDEV(E285:N285))/R$42</f>
        <v>#DIV/0!</v>
      </c>
    </row>
    <row r="286" spans="1:16" x14ac:dyDescent="0.2">
      <c r="A286" s="174">
        <v>13</v>
      </c>
      <c r="B286" s="418"/>
      <c r="C286" s="133" t="s">
        <v>89</v>
      </c>
      <c r="D286" s="90" t="s">
        <v>4</v>
      </c>
      <c r="E286" s="148"/>
      <c r="F286" s="148"/>
      <c r="G286" s="149"/>
      <c r="H286" s="149"/>
      <c r="I286" s="149"/>
      <c r="J286" s="149"/>
      <c r="K286" s="149"/>
      <c r="L286" s="149"/>
      <c r="M286" s="149"/>
      <c r="N286" s="193"/>
      <c r="O286" s="197" t="e">
        <f t="shared" si="40"/>
        <v>#DIV/0!</v>
      </c>
      <c r="P286" s="198" t="e">
        <f t="shared" si="43"/>
        <v>#DIV/0!</v>
      </c>
    </row>
    <row r="287" spans="1:16" x14ac:dyDescent="0.2">
      <c r="A287" s="174">
        <v>14</v>
      </c>
      <c r="B287" s="419" t="s">
        <v>31</v>
      </c>
      <c r="C287" s="134" t="s">
        <v>90</v>
      </c>
      <c r="D287" s="128" t="s">
        <v>5</v>
      </c>
      <c r="E287" s="148"/>
      <c r="F287" s="148"/>
      <c r="G287" s="149"/>
      <c r="H287" s="149"/>
      <c r="I287" s="149"/>
      <c r="J287" s="149"/>
      <c r="K287" s="149"/>
      <c r="L287" s="149"/>
      <c r="M287" s="149"/>
      <c r="N287" s="193"/>
      <c r="O287" s="197" t="e">
        <f t="shared" si="40"/>
        <v>#DIV/0!</v>
      </c>
      <c r="P287" s="198" t="e">
        <f>(STDEV(E287:N287))/R$44</f>
        <v>#DIV/0!</v>
      </c>
    </row>
    <row r="288" spans="1:16" x14ac:dyDescent="0.2">
      <c r="A288" s="174">
        <v>15</v>
      </c>
      <c r="B288" s="422"/>
      <c r="C288" s="134" t="s">
        <v>91</v>
      </c>
      <c r="D288" s="128" t="s">
        <v>6</v>
      </c>
      <c r="E288" s="150"/>
      <c r="F288" s="150"/>
      <c r="G288" s="150"/>
      <c r="H288" s="150"/>
      <c r="I288" s="148"/>
      <c r="J288" s="148"/>
      <c r="K288" s="149"/>
      <c r="L288" s="149"/>
      <c r="M288" s="149"/>
      <c r="N288" s="193"/>
      <c r="O288" s="197" t="e">
        <f t="shared" si="40"/>
        <v>#DIV/0!</v>
      </c>
      <c r="P288" s="198" t="e">
        <f>(STDEV(E288:N288))/R$43</f>
        <v>#DIV/0!</v>
      </c>
    </row>
    <row r="289" spans="1:16" x14ac:dyDescent="0.2">
      <c r="A289" s="174">
        <v>16</v>
      </c>
      <c r="B289" s="422"/>
      <c r="C289" s="134" t="s">
        <v>92</v>
      </c>
      <c r="D289" s="127" t="s">
        <v>4</v>
      </c>
      <c r="E289" s="151"/>
      <c r="F289" s="151"/>
      <c r="G289" s="151"/>
      <c r="H289" s="151"/>
      <c r="I289" s="151"/>
      <c r="J289" s="152"/>
      <c r="K289" s="149"/>
      <c r="L289" s="149"/>
      <c r="M289" s="149"/>
      <c r="N289" s="193"/>
      <c r="O289" s="197" t="e">
        <f t="shared" si="40"/>
        <v>#DIV/0!</v>
      </c>
      <c r="P289" s="198" t="e">
        <f t="shared" ref="P289:P297" si="44">(STDEV(E289:N289))/R$42</f>
        <v>#DIV/0!</v>
      </c>
    </row>
    <row r="290" spans="1:16" x14ac:dyDescent="0.2">
      <c r="A290" s="175">
        <v>17</v>
      </c>
      <c r="B290" s="422"/>
      <c r="C290" s="134" t="s">
        <v>93</v>
      </c>
      <c r="D290" s="127" t="s">
        <v>4</v>
      </c>
      <c r="E290" s="151"/>
      <c r="F290" s="151"/>
      <c r="G290" s="151"/>
      <c r="H290" s="151"/>
      <c r="I290" s="151"/>
      <c r="J290" s="152"/>
      <c r="K290" s="149"/>
      <c r="L290" s="149"/>
      <c r="M290" s="149"/>
      <c r="N290" s="193"/>
      <c r="O290" s="197" t="e">
        <f t="shared" si="40"/>
        <v>#DIV/0!</v>
      </c>
      <c r="P290" s="198" t="e">
        <f t="shared" si="44"/>
        <v>#DIV/0!</v>
      </c>
    </row>
    <row r="291" spans="1:16" x14ac:dyDescent="0.2">
      <c r="A291" s="175">
        <v>18</v>
      </c>
      <c r="B291" s="420"/>
      <c r="C291" s="134" t="s">
        <v>94</v>
      </c>
      <c r="D291" s="127" t="s">
        <v>4</v>
      </c>
      <c r="E291" s="151"/>
      <c r="F291" s="151"/>
      <c r="G291" s="151"/>
      <c r="H291" s="151"/>
      <c r="I291" s="151"/>
      <c r="J291" s="152"/>
      <c r="K291" s="149"/>
      <c r="L291" s="149"/>
      <c r="M291" s="149"/>
      <c r="N291" s="193"/>
      <c r="O291" s="197" t="e">
        <f t="shared" si="40"/>
        <v>#DIV/0!</v>
      </c>
      <c r="P291" s="198" t="e">
        <f t="shared" si="44"/>
        <v>#DIV/0!</v>
      </c>
    </row>
    <row r="292" spans="1:16" x14ac:dyDescent="0.2">
      <c r="A292" s="175">
        <v>19</v>
      </c>
      <c r="B292" s="421" t="s">
        <v>21</v>
      </c>
      <c r="C292" s="133" t="s">
        <v>95</v>
      </c>
      <c r="D292" s="90" t="s">
        <v>4</v>
      </c>
      <c r="E292" s="151"/>
      <c r="F292" s="151"/>
      <c r="G292" s="151"/>
      <c r="H292" s="151"/>
      <c r="I292" s="151"/>
      <c r="J292" s="152"/>
      <c r="K292" s="149"/>
      <c r="L292" s="149"/>
      <c r="M292" s="149"/>
      <c r="N292" s="193"/>
      <c r="O292" s="197" t="e">
        <f t="shared" si="40"/>
        <v>#DIV/0!</v>
      </c>
      <c r="P292" s="198" t="e">
        <f t="shared" si="44"/>
        <v>#DIV/0!</v>
      </c>
    </row>
    <row r="293" spans="1:16" x14ac:dyDescent="0.2">
      <c r="A293" s="175">
        <v>20</v>
      </c>
      <c r="B293" s="417"/>
      <c r="C293" s="133" t="s">
        <v>96</v>
      </c>
      <c r="D293" s="90" t="s">
        <v>4</v>
      </c>
      <c r="E293" s="151"/>
      <c r="F293" s="151"/>
      <c r="G293" s="151"/>
      <c r="H293" s="151"/>
      <c r="I293" s="151"/>
      <c r="J293" s="152"/>
      <c r="K293" s="149"/>
      <c r="L293" s="149"/>
      <c r="M293" s="149"/>
      <c r="N293" s="193"/>
      <c r="O293" s="197" t="e">
        <f t="shared" si="40"/>
        <v>#DIV/0!</v>
      </c>
      <c r="P293" s="198" t="e">
        <f t="shared" si="44"/>
        <v>#DIV/0!</v>
      </c>
    </row>
    <row r="294" spans="1:16" x14ac:dyDescent="0.2">
      <c r="A294" s="175">
        <v>21</v>
      </c>
      <c r="B294" s="418"/>
      <c r="C294" s="133" t="s">
        <v>97</v>
      </c>
      <c r="D294" s="90" t="s">
        <v>4</v>
      </c>
      <c r="E294" s="151"/>
      <c r="F294" s="151"/>
      <c r="G294" s="151"/>
      <c r="H294" s="151"/>
      <c r="I294" s="151"/>
      <c r="J294" s="152"/>
      <c r="K294" s="149"/>
      <c r="L294" s="149"/>
      <c r="M294" s="149"/>
      <c r="N294" s="193"/>
      <c r="O294" s="197" t="e">
        <f t="shared" si="40"/>
        <v>#DIV/0!</v>
      </c>
      <c r="P294" s="198" t="e">
        <f t="shared" si="44"/>
        <v>#DIV/0!</v>
      </c>
    </row>
    <row r="295" spans="1:16" x14ac:dyDescent="0.2">
      <c r="A295" s="175">
        <v>22</v>
      </c>
      <c r="B295" s="419" t="s">
        <v>32</v>
      </c>
      <c r="C295" s="134" t="s">
        <v>98</v>
      </c>
      <c r="D295" s="127" t="s">
        <v>4</v>
      </c>
      <c r="E295" s="151"/>
      <c r="F295" s="151"/>
      <c r="G295" s="151"/>
      <c r="H295" s="151"/>
      <c r="I295" s="151"/>
      <c r="J295" s="152"/>
      <c r="K295" s="149"/>
      <c r="L295" s="149"/>
      <c r="M295" s="149"/>
      <c r="N295" s="193"/>
      <c r="O295" s="197" t="e">
        <f t="shared" si="40"/>
        <v>#DIV/0!</v>
      </c>
      <c r="P295" s="198" t="e">
        <f t="shared" si="44"/>
        <v>#DIV/0!</v>
      </c>
    </row>
    <row r="296" spans="1:16" x14ac:dyDescent="0.2">
      <c r="A296" s="175">
        <v>23</v>
      </c>
      <c r="B296" s="422"/>
      <c r="C296" s="134" t="s">
        <v>100</v>
      </c>
      <c r="D296" s="129" t="s">
        <v>4</v>
      </c>
      <c r="E296" s="151"/>
      <c r="F296" s="151"/>
      <c r="G296" s="151"/>
      <c r="H296" s="151"/>
      <c r="I296" s="151"/>
      <c r="J296" s="152"/>
      <c r="K296" s="149"/>
      <c r="L296" s="149"/>
      <c r="M296" s="149"/>
      <c r="N296" s="193"/>
      <c r="O296" s="197" t="e">
        <f t="shared" si="40"/>
        <v>#DIV/0!</v>
      </c>
      <c r="P296" s="198" t="e">
        <f t="shared" si="44"/>
        <v>#DIV/0!</v>
      </c>
    </row>
    <row r="297" spans="1:16" ht="13.5" thickBot="1" x14ac:dyDescent="0.25">
      <c r="A297" s="189">
        <v>24</v>
      </c>
      <c r="B297" s="423"/>
      <c r="C297" s="135" t="s">
        <v>99</v>
      </c>
      <c r="D297" s="130" t="s">
        <v>4</v>
      </c>
      <c r="E297" s="158"/>
      <c r="F297" s="158"/>
      <c r="G297" s="158"/>
      <c r="H297" s="158"/>
      <c r="I297" s="158"/>
      <c r="J297" s="158"/>
      <c r="K297" s="159"/>
      <c r="L297" s="159"/>
      <c r="M297" s="159"/>
      <c r="N297" s="194"/>
      <c r="O297" s="197" t="e">
        <f t="shared" si="40"/>
        <v>#DIV/0!</v>
      </c>
      <c r="P297" s="198" t="e">
        <f t="shared" si="44"/>
        <v>#DIV/0!</v>
      </c>
    </row>
    <row r="298" spans="1:16" x14ac:dyDescent="0.2">
      <c r="A298" s="26"/>
      <c r="I298" s="5"/>
      <c r="K298" s="26"/>
      <c r="M298" s="26"/>
      <c r="N298" s="26"/>
      <c r="O298" s="26"/>
      <c r="P298" s="26"/>
    </row>
    <row r="299" spans="1:16" x14ac:dyDescent="0.2">
      <c r="A299" s="217">
        <v>10</v>
      </c>
      <c r="B299" s="103" t="s">
        <v>54</v>
      </c>
      <c r="C299" s="190" t="str">
        <f>+$N11</f>
        <v>BBS</v>
      </c>
      <c r="E299" s="415" t="str">
        <f>+$N11</f>
        <v>BBS</v>
      </c>
      <c r="F299" s="415"/>
      <c r="G299" s="415"/>
      <c r="H299" s="415"/>
      <c r="I299" s="415"/>
      <c r="J299" s="415" t="str">
        <f>+$N11</f>
        <v>BBS</v>
      </c>
      <c r="K299" s="415"/>
      <c r="L299" s="415"/>
      <c r="M299" s="415"/>
      <c r="N299" s="415"/>
      <c r="O299" s="26"/>
      <c r="P299" s="26"/>
    </row>
    <row r="300" spans="1:16" ht="13.5" thickBot="1" x14ac:dyDescent="0.25">
      <c r="A300" s="26"/>
      <c r="K300" s="26"/>
      <c r="M300" s="26"/>
      <c r="N300" s="26"/>
      <c r="O300" s="195" t="s">
        <v>122</v>
      </c>
      <c r="P300" s="195" t="s">
        <v>56</v>
      </c>
    </row>
    <row r="301" spans="1:16" x14ac:dyDescent="0.2">
      <c r="A301" s="101"/>
      <c r="B301" s="102"/>
      <c r="C301" s="131"/>
      <c r="D301" s="99" t="s">
        <v>40</v>
      </c>
      <c r="E301" s="394" t="s">
        <v>42</v>
      </c>
      <c r="F301" s="395"/>
      <c r="G301" s="395"/>
      <c r="H301" s="395"/>
      <c r="I301" s="395"/>
      <c r="J301" s="395"/>
      <c r="K301" s="395"/>
      <c r="L301" s="395"/>
      <c r="M301" s="395"/>
      <c r="N301" s="396"/>
      <c r="O301" s="195" t="s">
        <v>123</v>
      </c>
      <c r="P301" s="195" t="s">
        <v>57</v>
      </c>
    </row>
    <row r="302" spans="1:16" ht="13.5" thickBot="1" x14ac:dyDescent="0.25">
      <c r="A302" s="93" t="s">
        <v>34</v>
      </c>
      <c r="B302" s="94" t="s">
        <v>39</v>
      </c>
      <c r="C302" s="95" t="s">
        <v>38</v>
      </c>
      <c r="D302" s="188" t="s">
        <v>37</v>
      </c>
      <c r="E302" s="145">
        <v>1</v>
      </c>
      <c r="F302" s="146">
        <v>2</v>
      </c>
      <c r="G302" s="147">
        <v>3</v>
      </c>
      <c r="H302" s="147">
        <v>4</v>
      </c>
      <c r="I302" s="147">
        <v>5</v>
      </c>
      <c r="J302" s="147">
        <v>6</v>
      </c>
      <c r="K302" s="147">
        <v>7</v>
      </c>
      <c r="L302" s="147">
        <v>8</v>
      </c>
      <c r="M302" s="147">
        <v>9</v>
      </c>
      <c r="N302" s="144">
        <v>10</v>
      </c>
      <c r="O302" s="196" t="s">
        <v>55</v>
      </c>
      <c r="P302" s="196" t="s">
        <v>113</v>
      </c>
    </row>
    <row r="303" spans="1:16" x14ac:dyDescent="0.2">
      <c r="A303" s="174">
        <v>1</v>
      </c>
      <c r="B303" s="416" t="s">
        <v>27</v>
      </c>
      <c r="C303" s="133" t="s">
        <v>77</v>
      </c>
      <c r="D303" s="89" t="s">
        <v>4</v>
      </c>
      <c r="E303" s="153"/>
      <c r="F303" s="153"/>
      <c r="G303" s="154"/>
      <c r="H303" s="154"/>
      <c r="I303" s="154"/>
      <c r="J303" s="154"/>
      <c r="K303" s="154"/>
      <c r="L303" s="154"/>
      <c r="M303" s="154"/>
      <c r="N303" s="156"/>
      <c r="O303" s="197" t="e">
        <f t="shared" ref="O303:O326" si="45">ROUND(AVERAGE(E303:N303),0)</f>
        <v>#DIV/0!</v>
      </c>
      <c r="P303" s="198" t="e">
        <f>(STDEV(E303:N303))/R$42</f>
        <v>#DIV/0!</v>
      </c>
    </row>
    <row r="304" spans="1:16" x14ac:dyDescent="0.2">
      <c r="A304" s="174">
        <v>2</v>
      </c>
      <c r="B304" s="417"/>
      <c r="C304" s="178" t="s">
        <v>78</v>
      </c>
      <c r="D304" s="90" t="s">
        <v>4</v>
      </c>
      <c r="E304" s="148"/>
      <c r="F304" s="148"/>
      <c r="G304" s="149"/>
      <c r="H304" s="149"/>
      <c r="I304" s="149"/>
      <c r="J304" s="149"/>
      <c r="K304" s="149"/>
      <c r="L304" s="149"/>
      <c r="M304" s="149"/>
      <c r="N304" s="157"/>
      <c r="O304" s="197" t="e">
        <f t="shared" si="45"/>
        <v>#DIV/0!</v>
      </c>
      <c r="P304" s="198" t="e">
        <f t="shared" ref="P304:P309" si="46">(STDEV(E304:N304))/R$42</f>
        <v>#DIV/0!</v>
      </c>
    </row>
    <row r="305" spans="1:16" x14ac:dyDescent="0.2">
      <c r="A305" s="174">
        <v>3</v>
      </c>
      <c r="B305" s="417"/>
      <c r="C305" s="133" t="s">
        <v>79</v>
      </c>
      <c r="D305" s="90" t="s">
        <v>4</v>
      </c>
      <c r="E305" s="148"/>
      <c r="F305" s="148"/>
      <c r="G305" s="149"/>
      <c r="H305" s="149"/>
      <c r="I305" s="149"/>
      <c r="J305" s="149"/>
      <c r="K305" s="149"/>
      <c r="L305" s="149"/>
      <c r="M305" s="149"/>
      <c r="N305" s="157"/>
      <c r="O305" s="197" t="e">
        <f t="shared" si="45"/>
        <v>#DIV/0!</v>
      </c>
      <c r="P305" s="198" t="e">
        <f t="shared" si="46"/>
        <v>#DIV/0!</v>
      </c>
    </row>
    <row r="306" spans="1:16" x14ac:dyDescent="0.2">
      <c r="A306" s="174">
        <v>4</v>
      </c>
      <c r="B306" s="418"/>
      <c r="C306" s="133" t="s">
        <v>80</v>
      </c>
      <c r="D306" s="90" t="s">
        <v>4</v>
      </c>
      <c r="E306" s="148"/>
      <c r="F306" s="148"/>
      <c r="G306" s="149"/>
      <c r="H306" s="149"/>
      <c r="I306" s="149"/>
      <c r="J306" s="149"/>
      <c r="K306" s="149"/>
      <c r="L306" s="149"/>
      <c r="M306" s="149"/>
      <c r="N306" s="157"/>
      <c r="O306" s="197" t="e">
        <f t="shared" si="45"/>
        <v>#DIV/0!</v>
      </c>
      <c r="P306" s="198" t="e">
        <f t="shared" si="46"/>
        <v>#DIV/0!</v>
      </c>
    </row>
    <row r="307" spans="1:16" x14ac:dyDescent="0.2">
      <c r="A307" s="174">
        <v>5</v>
      </c>
      <c r="B307" s="419" t="s">
        <v>28</v>
      </c>
      <c r="C307" s="134" t="s">
        <v>81</v>
      </c>
      <c r="D307" s="127" t="s">
        <v>4</v>
      </c>
      <c r="E307" s="148"/>
      <c r="F307" s="148"/>
      <c r="G307" s="149"/>
      <c r="H307" s="149"/>
      <c r="I307" s="149"/>
      <c r="J307" s="149"/>
      <c r="K307" s="149"/>
      <c r="L307" s="149"/>
      <c r="M307" s="149"/>
      <c r="N307" s="157"/>
      <c r="O307" s="197" t="e">
        <f t="shared" si="45"/>
        <v>#DIV/0!</v>
      </c>
      <c r="P307" s="198" t="e">
        <f t="shared" si="46"/>
        <v>#DIV/0!</v>
      </c>
    </row>
    <row r="308" spans="1:16" x14ac:dyDescent="0.2">
      <c r="A308" s="174">
        <v>6</v>
      </c>
      <c r="B308" s="420"/>
      <c r="C308" s="134" t="s">
        <v>82</v>
      </c>
      <c r="D308" s="127" t="s">
        <v>4</v>
      </c>
      <c r="E308" s="148"/>
      <c r="F308" s="148"/>
      <c r="G308" s="169"/>
      <c r="H308" s="149"/>
      <c r="I308" s="149"/>
      <c r="J308" s="149"/>
      <c r="K308" s="149"/>
      <c r="L308" s="149"/>
      <c r="M308" s="149"/>
      <c r="N308" s="157"/>
      <c r="O308" s="197" t="e">
        <f t="shared" si="45"/>
        <v>#DIV/0!</v>
      </c>
      <c r="P308" s="198" t="e">
        <f t="shared" si="46"/>
        <v>#DIV/0!</v>
      </c>
    </row>
    <row r="309" spans="1:16" x14ac:dyDescent="0.2">
      <c r="A309" s="174">
        <v>7</v>
      </c>
      <c r="B309" s="421" t="s">
        <v>29</v>
      </c>
      <c r="C309" s="133" t="s">
        <v>83</v>
      </c>
      <c r="D309" s="90" t="s">
        <v>4</v>
      </c>
      <c r="E309" s="148"/>
      <c r="F309" s="148"/>
      <c r="G309" s="149"/>
      <c r="H309" s="149"/>
      <c r="I309" s="149"/>
      <c r="J309" s="149"/>
      <c r="K309" s="149"/>
      <c r="L309" s="149"/>
      <c r="M309" s="149"/>
      <c r="N309" s="157"/>
      <c r="O309" s="197" t="e">
        <f t="shared" si="45"/>
        <v>#DIV/0!</v>
      </c>
      <c r="P309" s="198" t="e">
        <f t="shared" si="46"/>
        <v>#DIV/0!</v>
      </c>
    </row>
    <row r="310" spans="1:16" x14ac:dyDescent="0.2">
      <c r="A310" s="174">
        <v>8</v>
      </c>
      <c r="B310" s="417"/>
      <c r="C310" s="133" t="s">
        <v>84</v>
      </c>
      <c r="D310" s="90" t="s">
        <v>6</v>
      </c>
      <c r="E310" s="148"/>
      <c r="F310" s="148"/>
      <c r="G310" s="149"/>
      <c r="H310" s="149"/>
      <c r="I310" s="149"/>
      <c r="J310" s="149"/>
      <c r="K310" s="149"/>
      <c r="L310" s="149"/>
      <c r="M310" s="149"/>
      <c r="N310" s="157"/>
      <c r="O310" s="197" t="e">
        <f t="shared" si="45"/>
        <v>#DIV/0!</v>
      </c>
      <c r="P310" s="198" t="e">
        <f>(STDEV(E310:N310))/R$43</f>
        <v>#DIV/0!</v>
      </c>
    </row>
    <row r="311" spans="1:16" x14ac:dyDescent="0.2">
      <c r="A311" s="174">
        <v>9</v>
      </c>
      <c r="B311" s="418"/>
      <c r="C311" s="133" t="s">
        <v>85</v>
      </c>
      <c r="D311" s="90" t="s">
        <v>4</v>
      </c>
      <c r="E311" s="148"/>
      <c r="F311" s="148"/>
      <c r="G311" s="149"/>
      <c r="H311" s="149"/>
      <c r="I311" s="149"/>
      <c r="J311" s="149"/>
      <c r="K311" s="149"/>
      <c r="L311" s="149"/>
      <c r="M311" s="149"/>
      <c r="N311" s="157"/>
      <c r="O311" s="197" t="e">
        <f t="shared" si="45"/>
        <v>#DIV/0!</v>
      </c>
      <c r="P311" s="198" t="e">
        <f t="shared" ref="P311:P312" si="47">(STDEV(E311:N311))/R$42</f>
        <v>#DIV/0!</v>
      </c>
    </row>
    <row r="312" spans="1:16" x14ac:dyDescent="0.2">
      <c r="A312" s="174">
        <v>10</v>
      </c>
      <c r="B312" s="419" t="s">
        <v>101</v>
      </c>
      <c r="C312" s="134" t="s">
        <v>86</v>
      </c>
      <c r="D312" s="127" t="s">
        <v>4</v>
      </c>
      <c r="E312" s="148"/>
      <c r="F312" s="148"/>
      <c r="G312" s="149"/>
      <c r="H312" s="149"/>
      <c r="I312" s="149"/>
      <c r="J312" s="149"/>
      <c r="K312" s="149"/>
      <c r="L312" s="149"/>
      <c r="M312" s="149"/>
      <c r="N312" s="157"/>
      <c r="O312" s="197" t="e">
        <f t="shared" si="45"/>
        <v>#DIV/0!</v>
      </c>
      <c r="P312" s="198" t="e">
        <f t="shared" si="47"/>
        <v>#DIV/0!</v>
      </c>
    </row>
    <row r="313" spans="1:16" x14ac:dyDescent="0.2">
      <c r="A313" s="174">
        <v>11</v>
      </c>
      <c r="B313" s="420"/>
      <c r="C313" s="134" t="s">
        <v>87</v>
      </c>
      <c r="D313" s="128" t="s">
        <v>6</v>
      </c>
      <c r="E313" s="148"/>
      <c r="F313" s="148"/>
      <c r="G313" s="149"/>
      <c r="H313" s="149"/>
      <c r="I313" s="149"/>
      <c r="J313" s="149"/>
      <c r="K313" s="149"/>
      <c r="L313" s="149"/>
      <c r="M313" s="149"/>
      <c r="N313" s="157"/>
      <c r="O313" s="197" t="e">
        <f t="shared" si="45"/>
        <v>#DIV/0!</v>
      </c>
      <c r="P313" s="198" t="e">
        <f>(STDEV(E313:N313))/R$43</f>
        <v>#DIV/0!</v>
      </c>
    </row>
    <row r="314" spans="1:16" x14ac:dyDescent="0.2">
      <c r="A314" s="174">
        <v>12</v>
      </c>
      <c r="B314" s="421" t="s">
        <v>30</v>
      </c>
      <c r="C314" s="179" t="s">
        <v>88</v>
      </c>
      <c r="D314" s="91" t="s">
        <v>4</v>
      </c>
      <c r="E314" s="148"/>
      <c r="F314" s="148"/>
      <c r="G314" s="149"/>
      <c r="H314" s="149"/>
      <c r="I314" s="149"/>
      <c r="J314" s="149"/>
      <c r="K314" s="149"/>
      <c r="L314" s="149"/>
      <c r="M314" s="149"/>
      <c r="N314" s="157"/>
      <c r="O314" s="197" t="e">
        <f t="shared" si="45"/>
        <v>#DIV/0!</v>
      </c>
      <c r="P314" s="198" t="e">
        <f t="shared" ref="P314:P315" si="48">(STDEV(E314:N314))/R$42</f>
        <v>#DIV/0!</v>
      </c>
    </row>
    <row r="315" spans="1:16" x14ac:dyDescent="0.2">
      <c r="A315" s="174">
        <v>13</v>
      </c>
      <c r="B315" s="418"/>
      <c r="C315" s="133" t="s">
        <v>89</v>
      </c>
      <c r="D315" s="90" t="s">
        <v>4</v>
      </c>
      <c r="E315" s="148"/>
      <c r="F315" s="148"/>
      <c r="G315" s="149"/>
      <c r="H315" s="149"/>
      <c r="I315" s="149"/>
      <c r="J315" s="149"/>
      <c r="K315" s="149"/>
      <c r="L315" s="149"/>
      <c r="M315" s="149"/>
      <c r="N315" s="157"/>
      <c r="O315" s="197" t="e">
        <f t="shared" si="45"/>
        <v>#DIV/0!</v>
      </c>
      <c r="P315" s="198" t="e">
        <f t="shared" si="48"/>
        <v>#DIV/0!</v>
      </c>
    </row>
    <row r="316" spans="1:16" x14ac:dyDescent="0.2">
      <c r="A316" s="174">
        <v>14</v>
      </c>
      <c r="B316" s="419" t="s">
        <v>31</v>
      </c>
      <c r="C316" s="134" t="s">
        <v>90</v>
      </c>
      <c r="D316" s="128" t="s">
        <v>5</v>
      </c>
      <c r="E316" s="148"/>
      <c r="F316" s="148"/>
      <c r="G316" s="149"/>
      <c r="H316" s="149"/>
      <c r="I316" s="149"/>
      <c r="J316" s="149"/>
      <c r="K316" s="149"/>
      <c r="L316" s="149"/>
      <c r="M316" s="149"/>
      <c r="N316" s="157"/>
      <c r="O316" s="197" t="e">
        <f t="shared" si="45"/>
        <v>#DIV/0!</v>
      </c>
      <c r="P316" s="198" t="e">
        <f>(STDEV(E316:N316))/R$44</f>
        <v>#DIV/0!</v>
      </c>
    </row>
    <row r="317" spans="1:16" x14ac:dyDescent="0.2">
      <c r="A317" s="174">
        <v>15</v>
      </c>
      <c r="B317" s="422"/>
      <c r="C317" s="134" t="s">
        <v>91</v>
      </c>
      <c r="D317" s="128" t="s">
        <v>6</v>
      </c>
      <c r="E317" s="150"/>
      <c r="F317" s="150"/>
      <c r="G317" s="150"/>
      <c r="H317" s="150"/>
      <c r="I317" s="148"/>
      <c r="J317" s="148"/>
      <c r="K317" s="149"/>
      <c r="L317" s="149"/>
      <c r="M317" s="149"/>
      <c r="N317" s="157"/>
      <c r="O317" s="197" t="e">
        <f t="shared" si="45"/>
        <v>#DIV/0!</v>
      </c>
      <c r="P317" s="198" t="e">
        <f>(STDEV(E317:N317))/R$43</f>
        <v>#DIV/0!</v>
      </c>
    </row>
    <row r="318" spans="1:16" x14ac:dyDescent="0.2">
      <c r="A318" s="174">
        <v>16</v>
      </c>
      <c r="B318" s="422"/>
      <c r="C318" s="134" t="s">
        <v>92</v>
      </c>
      <c r="D318" s="127" t="s">
        <v>4</v>
      </c>
      <c r="E318" s="151"/>
      <c r="F318" s="151"/>
      <c r="G318" s="151"/>
      <c r="H318" s="151"/>
      <c r="I318" s="151"/>
      <c r="J318" s="152"/>
      <c r="K318" s="149"/>
      <c r="L318" s="149"/>
      <c r="M318" s="149"/>
      <c r="N318" s="157"/>
      <c r="O318" s="197" t="e">
        <f t="shared" si="45"/>
        <v>#DIV/0!</v>
      </c>
      <c r="P318" s="198" t="e">
        <f t="shared" ref="P318:P326" si="49">(STDEV(E318:N318))/R$42</f>
        <v>#DIV/0!</v>
      </c>
    </row>
    <row r="319" spans="1:16" x14ac:dyDescent="0.2">
      <c r="A319" s="175">
        <v>17</v>
      </c>
      <c r="B319" s="422"/>
      <c r="C319" s="134" t="s">
        <v>93</v>
      </c>
      <c r="D319" s="127" t="s">
        <v>4</v>
      </c>
      <c r="E319" s="151"/>
      <c r="F319" s="151"/>
      <c r="G319" s="151"/>
      <c r="H319" s="151"/>
      <c r="I319" s="151"/>
      <c r="J319" s="152"/>
      <c r="K319" s="149"/>
      <c r="L319" s="149"/>
      <c r="M319" s="149"/>
      <c r="N319" s="157"/>
      <c r="O319" s="197" t="e">
        <f t="shared" si="45"/>
        <v>#DIV/0!</v>
      </c>
      <c r="P319" s="198" t="e">
        <f t="shared" si="49"/>
        <v>#DIV/0!</v>
      </c>
    </row>
    <row r="320" spans="1:16" x14ac:dyDescent="0.2">
      <c r="A320" s="175">
        <v>18</v>
      </c>
      <c r="B320" s="420"/>
      <c r="C320" s="134" t="s">
        <v>94</v>
      </c>
      <c r="D320" s="127" t="s">
        <v>4</v>
      </c>
      <c r="E320" s="151"/>
      <c r="F320" s="151"/>
      <c r="G320" s="151"/>
      <c r="H320" s="151"/>
      <c r="I320" s="151"/>
      <c r="J320" s="152"/>
      <c r="K320" s="149"/>
      <c r="L320" s="149"/>
      <c r="M320" s="149"/>
      <c r="N320" s="157"/>
      <c r="O320" s="197" t="e">
        <f t="shared" si="45"/>
        <v>#DIV/0!</v>
      </c>
      <c r="P320" s="198" t="e">
        <f t="shared" si="49"/>
        <v>#DIV/0!</v>
      </c>
    </row>
    <row r="321" spans="1:16" x14ac:dyDescent="0.2">
      <c r="A321" s="175">
        <v>19</v>
      </c>
      <c r="B321" s="421" t="s">
        <v>21</v>
      </c>
      <c r="C321" s="133" t="s">
        <v>95</v>
      </c>
      <c r="D321" s="90" t="s">
        <v>4</v>
      </c>
      <c r="E321" s="151"/>
      <c r="F321" s="151"/>
      <c r="G321" s="151"/>
      <c r="H321" s="151"/>
      <c r="I321" s="151"/>
      <c r="J321" s="152"/>
      <c r="K321" s="149"/>
      <c r="L321" s="149"/>
      <c r="M321" s="149"/>
      <c r="N321" s="157"/>
      <c r="O321" s="197" t="e">
        <f t="shared" si="45"/>
        <v>#DIV/0!</v>
      </c>
      <c r="P321" s="198" t="e">
        <f t="shared" si="49"/>
        <v>#DIV/0!</v>
      </c>
    </row>
    <row r="322" spans="1:16" x14ac:dyDescent="0.2">
      <c r="A322" s="175">
        <v>20</v>
      </c>
      <c r="B322" s="417"/>
      <c r="C322" s="133" t="s">
        <v>96</v>
      </c>
      <c r="D322" s="90" t="s">
        <v>4</v>
      </c>
      <c r="E322" s="151"/>
      <c r="F322" s="151"/>
      <c r="G322" s="151"/>
      <c r="H322" s="151"/>
      <c r="I322" s="151"/>
      <c r="J322" s="152"/>
      <c r="K322" s="149"/>
      <c r="L322" s="149"/>
      <c r="M322" s="149"/>
      <c r="N322" s="157"/>
      <c r="O322" s="197" t="e">
        <f t="shared" si="45"/>
        <v>#DIV/0!</v>
      </c>
      <c r="P322" s="198" t="e">
        <f t="shared" si="49"/>
        <v>#DIV/0!</v>
      </c>
    </row>
    <row r="323" spans="1:16" x14ac:dyDescent="0.2">
      <c r="A323" s="175">
        <v>21</v>
      </c>
      <c r="B323" s="418"/>
      <c r="C323" s="133" t="s">
        <v>97</v>
      </c>
      <c r="D323" s="90" t="s">
        <v>4</v>
      </c>
      <c r="E323" s="151"/>
      <c r="F323" s="151"/>
      <c r="G323" s="151"/>
      <c r="H323" s="151"/>
      <c r="I323" s="151"/>
      <c r="J323" s="152"/>
      <c r="K323" s="149"/>
      <c r="L323" s="149"/>
      <c r="M323" s="149"/>
      <c r="N323" s="157"/>
      <c r="O323" s="197" t="e">
        <f t="shared" si="45"/>
        <v>#DIV/0!</v>
      </c>
      <c r="P323" s="198" t="e">
        <f t="shared" si="49"/>
        <v>#DIV/0!</v>
      </c>
    </row>
    <row r="324" spans="1:16" x14ac:dyDescent="0.2">
      <c r="A324" s="175">
        <v>22</v>
      </c>
      <c r="B324" s="419" t="s">
        <v>32</v>
      </c>
      <c r="C324" s="134" t="s">
        <v>98</v>
      </c>
      <c r="D324" s="127" t="s">
        <v>4</v>
      </c>
      <c r="E324" s="151"/>
      <c r="F324" s="151"/>
      <c r="G324" s="151"/>
      <c r="H324" s="151"/>
      <c r="I324" s="151"/>
      <c r="J324" s="152"/>
      <c r="K324" s="149"/>
      <c r="L324" s="149"/>
      <c r="M324" s="149"/>
      <c r="N324" s="157"/>
      <c r="O324" s="197" t="e">
        <f t="shared" si="45"/>
        <v>#DIV/0!</v>
      </c>
      <c r="P324" s="198" t="e">
        <f t="shared" si="49"/>
        <v>#DIV/0!</v>
      </c>
    </row>
    <row r="325" spans="1:16" x14ac:dyDescent="0.2">
      <c r="A325" s="175">
        <v>23</v>
      </c>
      <c r="B325" s="422"/>
      <c r="C325" s="134" t="s">
        <v>100</v>
      </c>
      <c r="D325" s="129" t="s">
        <v>4</v>
      </c>
      <c r="E325" s="151"/>
      <c r="F325" s="151"/>
      <c r="G325" s="151"/>
      <c r="H325" s="151"/>
      <c r="I325" s="151"/>
      <c r="J325" s="152"/>
      <c r="K325" s="149"/>
      <c r="L325" s="149"/>
      <c r="M325" s="149"/>
      <c r="N325" s="157"/>
      <c r="O325" s="197" t="e">
        <f t="shared" si="45"/>
        <v>#DIV/0!</v>
      </c>
      <c r="P325" s="198" t="e">
        <f t="shared" si="49"/>
        <v>#DIV/0!</v>
      </c>
    </row>
    <row r="326" spans="1:16" ht="13.5" thickBot="1" x14ac:dyDescent="0.25">
      <c r="A326" s="189">
        <v>24</v>
      </c>
      <c r="B326" s="423"/>
      <c r="C326" s="135" t="s">
        <v>99</v>
      </c>
      <c r="D326" s="130" t="s">
        <v>4</v>
      </c>
      <c r="E326" s="158"/>
      <c r="F326" s="158"/>
      <c r="G326" s="158"/>
      <c r="H326" s="158"/>
      <c r="I326" s="158"/>
      <c r="J326" s="158"/>
      <c r="K326" s="159"/>
      <c r="L326" s="159"/>
      <c r="M326" s="159"/>
      <c r="N326" s="160"/>
      <c r="O326" s="197" t="e">
        <f t="shared" si="45"/>
        <v>#DIV/0!</v>
      </c>
      <c r="P326" s="198" t="e">
        <f t="shared" si="49"/>
        <v>#DIV/0!</v>
      </c>
    </row>
    <row r="327" spans="1:16" x14ac:dyDescent="0.2">
      <c r="A327" s="26"/>
      <c r="K327" s="26"/>
      <c r="M327" s="26"/>
      <c r="N327" s="26"/>
      <c r="O327" s="26"/>
      <c r="P327" s="26"/>
    </row>
    <row r="328" spans="1:16" x14ac:dyDescent="0.2">
      <c r="A328" s="217">
        <v>11</v>
      </c>
      <c r="B328" s="103" t="s">
        <v>54</v>
      </c>
      <c r="C328" s="190" t="str">
        <f>+$O11</f>
        <v>Dove Banding</v>
      </c>
      <c r="E328" s="415" t="str">
        <f>+$O11</f>
        <v>Dove Banding</v>
      </c>
      <c r="F328" s="415"/>
      <c r="G328" s="415"/>
      <c r="H328" s="415"/>
      <c r="I328" s="415"/>
      <c r="J328" s="415" t="str">
        <f>+$O11</f>
        <v>Dove Banding</v>
      </c>
      <c r="K328" s="415"/>
      <c r="L328" s="415"/>
      <c r="M328" s="415"/>
      <c r="N328" s="415"/>
      <c r="O328" s="26"/>
      <c r="P328" s="26"/>
    </row>
    <row r="329" spans="1:16" ht="13.5" thickBot="1" x14ac:dyDescent="0.25">
      <c r="A329" s="26"/>
      <c r="K329" s="26"/>
      <c r="M329" s="26"/>
      <c r="N329" s="26"/>
      <c r="O329" s="195" t="s">
        <v>122</v>
      </c>
      <c r="P329" s="195" t="s">
        <v>56</v>
      </c>
    </row>
    <row r="330" spans="1:16" x14ac:dyDescent="0.2">
      <c r="A330" s="101"/>
      <c r="B330" s="102"/>
      <c r="C330" s="131"/>
      <c r="D330" s="99" t="s">
        <v>40</v>
      </c>
      <c r="E330" s="394" t="s">
        <v>42</v>
      </c>
      <c r="F330" s="395"/>
      <c r="G330" s="395"/>
      <c r="H330" s="395"/>
      <c r="I330" s="395"/>
      <c r="J330" s="395"/>
      <c r="K330" s="395"/>
      <c r="L330" s="395"/>
      <c r="M330" s="395"/>
      <c r="N330" s="396"/>
      <c r="O330" s="195" t="s">
        <v>123</v>
      </c>
      <c r="P330" s="195" t="s">
        <v>57</v>
      </c>
    </row>
    <row r="331" spans="1:16" ht="13.5" thickBot="1" x14ac:dyDescent="0.25">
      <c r="A331" s="93" t="s">
        <v>34</v>
      </c>
      <c r="B331" s="94" t="s">
        <v>39</v>
      </c>
      <c r="C331" s="95" t="s">
        <v>38</v>
      </c>
      <c r="D331" s="188" t="s">
        <v>37</v>
      </c>
      <c r="E331" s="145">
        <v>1</v>
      </c>
      <c r="F331" s="146">
        <v>2</v>
      </c>
      <c r="G331" s="147">
        <v>3</v>
      </c>
      <c r="H331" s="147">
        <v>4</v>
      </c>
      <c r="I331" s="147">
        <v>5</v>
      </c>
      <c r="J331" s="147">
        <v>6</v>
      </c>
      <c r="K331" s="147">
        <v>7</v>
      </c>
      <c r="L331" s="147">
        <v>8</v>
      </c>
      <c r="M331" s="147">
        <v>9</v>
      </c>
      <c r="N331" s="144">
        <v>10</v>
      </c>
      <c r="O331" s="196" t="s">
        <v>55</v>
      </c>
      <c r="P331" s="196" t="s">
        <v>113</v>
      </c>
    </row>
    <row r="332" spans="1:16" x14ac:dyDescent="0.2">
      <c r="A332" s="174">
        <v>1</v>
      </c>
      <c r="B332" s="416" t="s">
        <v>27</v>
      </c>
      <c r="C332" s="133" t="s">
        <v>77</v>
      </c>
      <c r="D332" s="89" t="s">
        <v>4</v>
      </c>
      <c r="E332" s="153"/>
      <c r="F332" s="153"/>
      <c r="G332" s="154"/>
      <c r="H332" s="154"/>
      <c r="I332" s="154"/>
      <c r="J332" s="154"/>
      <c r="K332" s="154"/>
      <c r="L332" s="154"/>
      <c r="M332" s="154"/>
      <c r="N332" s="156"/>
      <c r="O332" s="197" t="e">
        <f t="shared" ref="O332:O355" si="50">ROUND(AVERAGE(E332:N332),0)</f>
        <v>#DIV/0!</v>
      </c>
      <c r="P332" s="198" t="e">
        <f>(STDEV(E332:N332))/R$42</f>
        <v>#DIV/0!</v>
      </c>
    </row>
    <row r="333" spans="1:16" x14ac:dyDescent="0.2">
      <c r="A333" s="174">
        <v>2</v>
      </c>
      <c r="B333" s="417"/>
      <c r="C333" s="178" t="s">
        <v>78</v>
      </c>
      <c r="D333" s="90" t="s">
        <v>4</v>
      </c>
      <c r="E333" s="148"/>
      <c r="F333" s="148"/>
      <c r="G333" s="149"/>
      <c r="H333" s="149"/>
      <c r="I333" s="149"/>
      <c r="J333" s="149"/>
      <c r="K333" s="149"/>
      <c r="L333" s="149"/>
      <c r="M333" s="149"/>
      <c r="N333" s="157"/>
      <c r="O333" s="197" t="e">
        <f t="shared" si="50"/>
        <v>#DIV/0!</v>
      </c>
      <c r="P333" s="198" t="e">
        <f t="shared" ref="P333:P338" si="51">(STDEV(E333:N333))/R$42</f>
        <v>#DIV/0!</v>
      </c>
    </row>
    <row r="334" spans="1:16" x14ac:dyDescent="0.2">
      <c r="A334" s="174">
        <v>3</v>
      </c>
      <c r="B334" s="417"/>
      <c r="C334" s="133" t="s">
        <v>79</v>
      </c>
      <c r="D334" s="90" t="s">
        <v>4</v>
      </c>
      <c r="E334" s="148"/>
      <c r="F334" s="148"/>
      <c r="G334" s="149"/>
      <c r="H334" s="149"/>
      <c r="I334" s="149"/>
      <c r="J334" s="149"/>
      <c r="K334" s="149"/>
      <c r="L334" s="149"/>
      <c r="M334" s="149"/>
      <c r="N334" s="157"/>
      <c r="O334" s="197" t="e">
        <f t="shared" si="50"/>
        <v>#DIV/0!</v>
      </c>
      <c r="P334" s="198" t="e">
        <f t="shared" si="51"/>
        <v>#DIV/0!</v>
      </c>
    </row>
    <row r="335" spans="1:16" x14ac:dyDescent="0.2">
      <c r="A335" s="174">
        <v>4</v>
      </c>
      <c r="B335" s="418"/>
      <c r="C335" s="133" t="s">
        <v>80</v>
      </c>
      <c r="D335" s="90" t="s">
        <v>4</v>
      </c>
      <c r="E335" s="148"/>
      <c r="F335" s="148"/>
      <c r="G335" s="149"/>
      <c r="H335" s="149"/>
      <c r="I335" s="149"/>
      <c r="J335" s="149"/>
      <c r="K335" s="149"/>
      <c r="L335" s="149"/>
      <c r="M335" s="149"/>
      <c r="N335" s="157"/>
      <c r="O335" s="197" t="e">
        <f t="shared" si="50"/>
        <v>#DIV/0!</v>
      </c>
      <c r="P335" s="198" t="e">
        <f t="shared" si="51"/>
        <v>#DIV/0!</v>
      </c>
    </row>
    <row r="336" spans="1:16" x14ac:dyDescent="0.2">
      <c r="A336" s="174">
        <v>5</v>
      </c>
      <c r="B336" s="419" t="s">
        <v>28</v>
      </c>
      <c r="C336" s="134" t="s">
        <v>81</v>
      </c>
      <c r="D336" s="127" t="s">
        <v>4</v>
      </c>
      <c r="E336" s="148"/>
      <c r="F336" s="148"/>
      <c r="G336" s="149"/>
      <c r="H336" s="149"/>
      <c r="I336" s="149"/>
      <c r="J336" s="149"/>
      <c r="K336" s="149"/>
      <c r="L336" s="149"/>
      <c r="M336" s="149"/>
      <c r="N336" s="157"/>
      <c r="O336" s="197" t="e">
        <f t="shared" si="50"/>
        <v>#DIV/0!</v>
      </c>
      <c r="P336" s="198" t="e">
        <f t="shared" si="51"/>
        <v>#DIV/0!</v>
      </c>
    </row>
    <row r="337" spans="1:16" x14ac:dyDescent="0.2">
      <c r="A337" s="174">
        <v>6</v>
      </c>
      <c r="B337" s="420"/>
      <c r="C337" s="134" t="s">
        <v>82</v>
      </c>
      <c r="D337" s="127" t="s">
        <v>4</v>
      </c>
      <c r="E337" s="148"/>
      <c r="F337" s="148"/>
      <c r="G337" s="169"/>
      <c r="H337" s="149"/>
      <c r="I337" s="149"/>
      <c r="J337" s="149"/>
      <c r="K337" s="149"/>
      <c r="L337" s="149"/>
      <c r="M337" s="149"/>
      <c r="N337" s="157"/>
      <c r="O337" s="197" t="e">
        <f t="shared" si="50"/>
        <v>#DIV/0!</v>
      </c>
      <c r="P337" s="198" t="e">
        <f t="shared" si="51"/>
        <v>#DIV/0!</v>
      </c>
    </row>
    <row r="338" spans="1:16" x14ac:dyDescent="0.2">
      <c r="A338" s="174">
        <v>7</v>
      </c>
      <c r="B338" s="421" t="s">
        <v>29</v>
      </c>
      <c r="C338" s="133" t="s">
        <v>83</v>
      </c>
      <c r="D338" s="90" t="s">
        <v>4</v>
      </c>
      <c r="E338" s="148"/>
      <c r="F338" s="148"/>
      <c r="G338" s="149"/>
      <c r="H338" s="149"/>
      <c r="I338" s="149"/>
      <c r="J338" s="149"/>
      <c r="K338" s="149"/>
      <c r="L338" s="149"/>
      <c r="M338" s="149"/>
      <c r="N338" s="157"/>
      <c r="O338" s="197" t="e">
        <f t="shared" si="50"/>
        <v>#DIV/0!</v>
      </c>
      <c r="P338" s="198" t="e">
        <f t="shared" si="51"/>
        <v>#DIV/0!</v>
      </c>
    </row>
    <row r="339" spans="1:16" x14ac:dyDescent="0.2">
      <c r="A339" s="174">
        <v>8</v>
      </c>
      <c r="B339" s="417"/>
      <c r="C339" s="133" t="s">
        <v>84</v>
      </c>
      <c r="D339" s="90" t="s">
        <v>6</v>
      </c>
      <c r="E339" s="148"/>
      <c r="F339" s="148"/>
      <c r="G339" s="149"/>
      <c r="H339" s="149"/>
      <c r="I339" s="149"/>
      <c r="J339" s="149"/>
      <c r="K339" s="149"/>
      <c r="L339" s="149"/>
      <c r="M339" s="149"/>
      <c r="N339" s="157"/>
      <c r="O339" s="197" t="e">
        <f t="shared" si="50"/>
        <v>#DIV/0!</v>
      </c>
      <c r="P339" s="198" t="e">
        <f>(STDEV(E339:N339))/R$43</f>
        <v>#DIV/0!</v>
      </c>
    </row>
    <row r="340" spans="1:16" x14ac:dyDescent="0.2">
      <c r="A340" s="174">
        <v>9</v>
      </c>
      <c r="B340" s="418"/>
      <c r="C340" s="133" t="s">
        <v>85</v>
      </c>
      <c r="D340" s="90" t="s">
        <v>4</v>
      </c>
      <c r="E340" s="148"/>
      <c r="F340" s="148"/>
      <c r="G340" s="149"/>
      <c r="H340" s="149"/>
      <c r="I340" s="149"/>
      <c r="J340" s="149"/>
      <c r="K340" s="149"/>
      <c r="L340" s="149"/>
      <c r="M340" s="149"/>
      <c r="N340" s="157"/>
      <c r="O340" s="197" t="e">
        <f t="shared" si="50"/>
        <v>#DIV/0!</v>
      </c>
      <c r="P340" s="198" t="e">
        <f t="shared" ref="P340:P341" si="52">(STDEV(E340:N340))/R$42</f>
        <v>#DIV/0!</v>
      </c>
    </row>
    <row r="341" spans="1:16" x14ac:dyDescent="0.2">
      <c r="A341" s="174">
        <v>10</v>
      </c>
      <c r="B341" s="419" t="s">
        <v>101</v>
      </c>
      <c r="C341" s="134" t="s">
        <v>86</v>
      </c>
      <c r="D341" s="127" t="s">
        <v>4</v>
      </c>
      <c r="E341" s="148"/>
      <c r="F341" s="148"/>
      <c r="G341" s="149"/>
      <c r="H341" s="149"/>
      <c r="I341" s="149"/>
      <c r="J341" s="149"/>
      <c r="K341" s="149"/>
      <c r="L341" s="149"/>
      <c r="M341" s="149"/>
      <c r="N341" s="157"/>
      <c r="O341" s="197" t="e">
        <f t="shared" si="50"/>
        <v>#DIV/0!</v>
      </c>
      <c r="P341" s="198" t="e">
        <f t="shared" si="52"/>
        <v>#DIV/0!</v>
      </c>
    </row>
    <row r="342" spans="1:16" x14ac:dyDescent="0.2">
      <c r="A342" s="174">
        <v>11</v>
      </c>
      <c r="B342" s="420"/>
      <c r="C342" s="134" t="s">
        <v>87</v>
      </c>
      <c r="D342" s="128" t="s">
        <v>6</v>
      </c>
      <c r="E342" s="148"/>
      <c r="F342" s="148"/>
      <c r="G342" s="149"/>
      <c r="H342" s="149"/>
      <c r="I342" s="149"/>
      <c r="J342" s="149"/>
      <c r="K342" s="149"/>
      <c r="L342" s="149"/>
      <c r="M342" s="149"/>
      <c r="N342" s="157"/>
      <c r="O342" s="197" t="e">
        <f t="shared" si="50"/>
        <v>#DIV/0!</v>
      </c>
      <c r="P342" s="198" t="e">
        <f>(STDEV(E342:N342))/R$43</f>
        <v>#DIV/0!</v>
      </c>
    </row>
    <row r="343" spans="1:16" x14ac:dyDescent="0.2">
      <c r="A343" s="174">
        <v>12</v>
      </c>
      <c r="B343" s="421" t="s">
        <v>30</v>
      </c>
      <c r="C343" s="179" t="s">
        <v>88</v>
      </c>
      <c r="D343" s="91" t="s">
        <v>4</v>
      </c>
      <c r="E343" s="148"/>
      <c r="F343" s="148"/>
      <c r="G343" s="149"/>
      <c r="H343" s="149"/>
      <c r="I343" s="149"/>
      <c r="J343" s="149"/>
      <c r="K343" s="149"/>
      <c r="L343" s="149"/>
      <c r="M343" s="149"/>
      <c r="N343" s="157"/>
      <c r="O343" s="197" t="e">
        <f t="shared" si="50"/>
        <v>#DIV/0!</v>
      </c>
      <c r="P343" s="198" t="e">
        <f t="shared" ref="P343:P344" si="53">(STDEV(E343:N343))/R$42</f>
        <v>#DIV/0!</v>
      </c>
    </row>
    <row r="344" spans="1:16" x14ac:dyDescent="0.2">
      <c r="A344" s="174">
        <v>13</v>
      </c>
      <c r="B344" s="418"/>
      <c r="C344" s="133" t="s">
        <v>89</v>
      </c>
      <c r="D344" s="90" t="s">
        <v>4</v>
      </c>
      <c r="E344" s="148"/>
      <c r="F344" s="148"/>
      <c r="G344" s="149"/>
      <c r="H344" s="149"/>
      <c r="I344" s="149"/>
      <c r="J344" s="149"/>
      <c r="K344" s="149"/>
      <c r="L344" s="149"/>
      <c r="M344" s="149"/>
      <c r="N344" s="157"/>
      <c r="O344" s="197" t="e">
        <f t="shared" si="50"/>
        <v>#DIV/0!</v>
      </c>
      <c r="P344" s="198" t="e">
        <f t="shared" si="53"/>
        <v>#DIV/0!</v>
      </c>
    </row>
    <row r="345" spans="1:16" x14ac:dyDescent="0.2">
      <c r="A345" s="174">
        <v>14</v>
      </c>
      <c r="B345" s="419" t="s">
        <v>31</v>
      </c>
      <c r="C345" s="134" t="s">
        <v>90</v>
      </c>
      <c r="D345" s="128" t="s">
        <v>5</v>
      </c>
      <c r="E345" s="148"/>
      <c r="F345" s="148"/>
      <c r="G345" s="149"/>
      <c r="H345" s="149"/>
      <c r="I345" s="149"/>
      <c r="J345" s="149"/>
      <c r="K345" s="149"/>
      <c r="L345" s="149"/>
      <c r="M345" s="149"/>
      <c r="N345" s="157"/>
      <c r="O345" s="197" t="e">
        <f t="shared" si="50"/>
        <v>#DIV/0!</v>
      </c>
      <c r="P345" s="198" t="e">
        <f>(STDEV(E345:N345))/R$44</f>
        <v>#DIV/0!</v>
      </c>
    </row>
    <row r="346" spans="1:16" x14ac:dyDescent="0.2">
      <c r="A346" s="174">
        <v>15</v>
      </c>
      <c r="B346" s="422"/>
      <c r="C346" s="134" t="s">
        <v>91</v>
      </c>
      <c r="D346" s="128" t="s">
        <v>6</v>
      </c>
      <c r="E346" s="150"/>
      <c r="F346" s="150"/>
      <c r="G346" s="150"/>
      <c r="H346" s="150"/>
      <c r="I346" s="148"/>
      <c r="J346" s="148"/>
      <c r="K346" s="149"/>
      <c r="L346" s="149"/>
      <c r="M346" s="149"/>
      <c r="N346" s="157"/>
      <c r="O346" s="197" t="e">
        <f t="shared" si="50"/>
        <v>#DIV/0!</v>
      </c>
      <c r="P346" s="198" t="e">
        <f>(STDEV(E346:N346))/R$43</f>
        <v>#DIV/0!</v>
      </c>
    </row>
    <row r="347" spans="1:16" x14ac:dyDescent="0.2">
      <c r="A347" s="174">
        <v>16</v>
      </c>
      <c r="B347" s="422"/>
      <c r="C347" s="134" t="s">
        <v>92</v>
      </c>
      <c r="D347" s="127" t="s">
        <v>4</v>
      </c>
      <c r="E347" s="151"/>
      <c r="F347" s="151"/>
      <c r="G347" s="151"/>
      <c r="H347" s="151"/>
      <c r="I347" s="151"/>
      <c r="J347" s="152"/>
      <c r="K347" s="149"/>
      <c r="L347" s="149"/>
      <c r="M347" s="149"/>
      <c r="N347" s="157"/>
      <c r="O347" s="197" t="e">
        <f t="shared" si="50"/>
        <v>#DIV/0!</v>
      </c>
      <c r="P347" s="198" t="e">
        <f t="shared" ref="P347:P355" si="54">(STDEV(E347:N347))/R$42</f>
        <v>#DIV/0!</v>
      </c>
    </row>
    <row r="348" spans="1:16" x14ac:dyDescent="0.2">
      <c r="A348" s="175">
        <v>17</v>
      </c>
      <c r="B348" s="422"/>
      <c r="C348" s="134" t="s">
        <v>93</v>
      </c>
      <c r="D348" s="127" t="s">
        <v>4</v>
      </c>
      <c r="E348" s="151"/>
      <c r="F348" s="151"/>
      <c r="G348" s="151"/>
      <c r="H348" s="151"/>
      <c r="I348" s="151"/>
      <c r="J348" s="152"/>
      <c r="K348" s="149"/>
      <c r="L348" s="149"/>
      <c r="M348" s="149"/>
      <c r="N348" s="157"/>
      <c r="O348" s="197" t="e">
        <f t="shared" si="50"/>
        <v>#DIV/0!</v>
      </c>
      <c r="P348" s="198" t="e">
        <f t="shared" si="54"/>
        <v>#DIV/0!</v>
      </c>
    </row>
    <row r="349" spans="1:16" x14ac:dyDescent="0.2">
      <c r="A349" s="175">
        <v>18</v>
      </c>
      <c r="B349" s="420"/>
      <c r="C349" s="134" t="s">
        <v>94</v>
      </c>
      <c r="D349" s="127" t="s">
        <v>4</v>
      </c>
      <c r="E349" s="151"/>
      <c r="F349" s="151"/>
      <c r="G349" s="151"/>
      <c r="H349" s="151"/>
      <c r="I349" s="151"/>
      <c r="J349" s="152"/>
      <c r="K349" s="149"/>
      <c r="L349" s="149"/>
      <c r="M349" s="149"/>
      <c r="N349" s="157"/>
      <c r="O349" s="197" t="e">
        <f t="shared" si="50"/>
        <v>#DIV/0!</v>
      </c>
      <c r="P349" s="198" t="e">
        <f t="shared" si="54"/>
        <v>#DIV/0!</v>
      </c>
    </row>
    <row r="350" spans="1:16" x14ac:dyDescent="0.2">
      <c r="A350" s="175">
        <v>19</v>
      </c>
      <c r="B350" s="421" t="s">
        <v>21</v>
      </c>
      <c r="C350" s="133" t="s">
        <v>95</v>
      </c>
      <c r="D350" s="90" t="s">
        <v>4</v>
      </c>
      <c r="E350" s="151"/>
      <c r="F350" s="151"/>
      <c r="G350" s="151"/>
      <c r="H350" s="151"/>
      <c r="I350" s="151"/>
      <c r="J350" s="152"/>
      <c r="K350" s="149"/>
      <c r="L350" s="149"/>
      <c r="M350" s="149"/>
      <c r="N350" s="157"/>
      <c r="O350" s="197" t="e">
        <f t="shared" si="50"/>
        <v>#DIV/0!</v>
      </c>
      <c r="P350" s="198" t="e">
        <f t="shared" si="54"/>
        <v>#DIV/0!</v>
      </c>
    </row>
    <row r="351" spans="1:16" x14ac:dyDescent="0.2">
      <c r="A351" s="175">
        <v>20</v>
      </c>
      <c r="B351" s="417"/>
      <c r="C351" s="133" t="s">
        <v>96</v>
      </c>
      <c r="D351" s="90" t="s">
        <v>4</v>
      </c>
      <c r="E351" s="151"/>
      <c r="F351" s="151"/>
      <c r="G351" s="151"/>
      <c r="H351" s="151"/>
      <c r="I351" s="151"/>
      <c r="J351" s="152"/>
      <c r="K351" s="149"/>
      <c r="L351" s="149"/>
      <c r="M351" s="149"/>
      <c r="N351" s="157"/>
      <c r="O351" s="197" t="e">
        <f t="shared" si="50"/>
        <v>#DIV/0!</v>
      </c>
      <c r="P351" s="198" t="e">
        <f t="shared" si="54"/>
        <v>#DIV/0!</v>
      </c>
    </row>
    <row r="352" spans="1:16" x14ac:dyDescent="0.2">
      <c r="A352" s="175">
        <v>21</v>
      </c>
      <c r="B352" s="418"/>
      <c r="C352" s="133" t="s">
        <v>97</v>
      </c>
      <c r="D352" s="90" t="s">
        <v>4</v>
      </c>
      <c r="E352" s="151"/>
      <c r="F352" s="151"/>
      <c r="G352" s="151"/>
      <c r="H352" s="151"/>
      <c r="I352" s="151"/>
      <c r="J352" s="152"/>
      <c r="K352" s="149"/>
      <c r="L352" s="149"/>
      <c r="M352" s="149"/>
      <c r="N352" s="157"/>
      <c r="O352" s="197" t="e">
        <f t="shared" si="50"/>
        <v>#DIV/0!</v>
      </c>
      <c r="P352" s="198" t="e">
        <f t="shared" si="54"/>
        <v>#DIV/0!</v>
      </c>
    </row>
    <row r="353" spans="1:16" x14ac:dyDescent="0.2">
      <c r="A353" s="175">
        <v>22</v>
      </c>
      <c r="B353" s="419" t="s">
        <v>32</v>
      </c>
      <c r="C353" s="134" t="s">
        <v>98</v>
      </c>
      <c r="D353" s="127" t="s">
        <v>4</v>
      </c>
      <c r="E353" s="151"/>
      <c r="F353" s="151"/>
      <c r="G353" s="151"/>
      <c r="H353" s="151"/>
      <c r="I353" s="151"/>
      <c r="J353" s="152"/>
      <c r="K353" s="149"/>
      <c r="L353" s="149"/>
      <c r="M353" s="149"/>
      <c r="N353" s="157"/>
      <c r="O353" s="197" t="e">
        <f t="shared" si="50"/>
        <v>#DIV/0!</v>
      </c>
      <c r="P353" s="198" t="e">
        <f t="shared" si="54"/>
        <v>#DIV/0!</v>
      </c>
    </row>
    <row r="354" spans="1:16" x14ac:dyDescent="0.2">
      <c r="A354" s="175">
        <v>23</v>
      </c>
      <c r="B354" s="422"/>
      <c r="C354" s="134" t="s">
        <v>100</v>
      </c>
      <c r="D354" s="129" t="s">
        <v>4</v>
      </c>
      <c r="E354" s="151"/>
      <c r="F354" s="151"/>
      <c r="G354" s="151"/>
      <c r="H354" s="151"/>
      <c r="I354" s="151"/>
      <c r="J354" s="152"/>
      <c r="K354" s="149"/>
      <c r="L354" s="149"/>
      <c r="M354" s="149"/>
      <c r="N354" s="157"/>
      <c r="O354" s="197" t="e">
        <f t="shared" si="50"/>
        <v>#DIV/0!</v>
      </c>
      <c r="P354" s="198" t="e">
        <f t="shared" si="54"/>
        <v>#DIV/0!</v>
      </c>
    </row>
    <row r="355" spans="1:16" ht="13.5" thickBot="1" x14ac:dyDescent="0.25">
      <c r="A355" s="189">
        <v>24</v>
      </c>
      <c r="B355" s="423"/>
      <c r="C355" s="135" t="s">
        <v>99</v>
      </c>
      <c r="D355" s="130" t="s">
        <v>4</v>
      </c>
      <c r="E355" s="158"/>
      <c r="F355" s="158"/>
      <c r="G355" s="158"/>
      <c r="H355" s="158"/>
      <c r="I355" s="158"/>
      <c r="J355" s="158"/>
      <c r="K355" s="159"/>
      <c r="L355" s="159"/>
      <c r="M355" s="159"/>
      <c r="N355" s="160"/>
      <c r="O355" s="197" t="e">
        <f t="shared" si="50"/>
        <v>#DIV/0!</v>
      </c>
      <c r="P355" s="198" t="e">
        <f t="shared" si="54"/>
        <v>#DIV/0!</v>
      </c>
    </row>
    <row r="356" spans="1:16" x14ac:dyDescent="0.2">
      <c r="A356" s="26"/>
      <c r="K356" s="26"/>
      <c r="M356" s="26"/>
      <c r="N356" s="26"/>
      <c r="O356" s="26"/>
      <c r="P356" s="26"/>
    </row>
    <row r="357" spans="1:16" x14ac:dyDescent="0.2">
      <c r="A357" s="217">
        <v>12</v>
      </c>
      <c r="B357" s="103" t="s">
        <v>54</v>
      </c>
      <c r="C357" s="190" t="str">
        <f>+$P11</f>
        <v>CBC</v>
      </c>
      <c r="E357" s="415" t="str">
        <f>+$P11</f>
        <v>CBC</v>
      </c>
      <c r="F357" s="415"/>
      <c r="G357" s="415"/>
      <c r="H357" s="415"/>
      <c r="I357" s="415"/>
      <c r="J357" s="415" t="str">
        <f>+$P11</f>
        <v>CBC</v>
      </c>
      <c r="K357" s="415"/>
      <c r="L357" s="415"/>
      <c r="M357" s="415"/>
      <c r="N357" s="415"/>
      <c r="O357" s="26"/>
      <c r="P357" s="26"/>
    </row>
    <row r="358" spans="1:16" ht="13.5" thickBot="1" x14ac:dyDescent="0.25">
      <c r="A358" s="26"/>
      <c r="K358" s="26"/>
      <c r="M358" s="26"/>
      <c r="N358" s="26"/>
      <c r="O358" s="195" t="s">
        <v>122</v>
      </c>
      <c r="P358" s="195" t="s">
        <v>56</v>
      </c>
    </row>
    <row r="359" spans="1:16" x14ac:dyDescent="0.2">
      <c r="A359" s="101"/>
      <c r="B359" s="102"/>
      <c r="C359" s="131"/>
      <c r="D359" s="99" t="s">
        <v>40</v>
      </c>
      <c r="E359" s="394" t="s">
        <v>42</v>
      </c>
      <c r="F359" s="395"/>
      <c r="G359" s="395"/>
      <c r="H359" s="395"/>
      <c r="I359" s="395"/>
      <c r="J359" s="395"/>
      <c r="K359" s="395"/>
      <c r="L359" s="395"/>
      <c r="M359" s="395"/>
      <c r="N359" s="396"/>
      <c r="O359" s="195" t="s">
        <v>123</v>
      </c>
      <c r="P359" s="195" t="s">
        <v>57</v>
      </c>
    </row>
    <row r="360" spans="1:16" ht="13.5" thickBot="1" x14ac:dyDescent="0.25">
      <c r="A360" s="93" t="s">
        <v>34</v>
      </c>
      <c r="B360" s="94" t="s">
        <v>39</v>
      </c>
      <c r="C360" s="95" t="s">
        <v>38</v>
      </c>
      <c r="D360" s="188" t="s">
        <v>37</v>
      </c>
      <c r="E360" s="145">
        <v>1</v>
      </c>
      <c r="F360" s="146">
        <v>2</v>
      </c>
      <c r="G360" s="147">
        <v>3</v>
      </c>
      <c r="H360" s="147">
        <v>4</v>
      </c>
      <c r="I360" s="147">
        <v>5</v>
      </c>
      <c r="J360" s="147">
        <v>6</v>
      </c>
      <c r="K360" s="147">
        <v>7</v>
      </c>
      <c r="L360" s="147">
        <v>8</v>
      </c>
      <c r="M360" s="147">
        <v>9</v>
      </c>
      <c r="N360" s="144">
        <v>10</v>
      </c>
      <c r="O360" s="196" t="s">
        <v>55</v>
      </c>
      <c r="P360" s="196" t="s">
        <v>113</v>
      </c>
    </row>
    <row r="361" spans="1:16" x14ac:dyDescent="0.2">
      <c r="A361" s="174">
        <v>1</v>
      </c>
      <c r="B361" s="416" t="s">
        <v>27</v>
      </c>
      <c r="C361" s="133" t="s">
        <v>77</v>
      </c>
      <c r="D361" s="89" t="s">
        <v>4</v>
      </c>
      <c r="E361" s="153"/>
      <c r="F361" s="153"/>
      <c r="G361" s="154"/>
      <c r="H361" s="154"/>
      <c r="I361" s="154"/>
      <c r="J361" s="154"/>
      <c r="K361" s="154"/>
      <c r="L361" s="154"/>
      <c r="M361" s="154"/>
      <c r="N361" s="156"/>
      <c r="O361" s="197" t="e">
        <f t="shared" ref="O361:O384" si="55">ROUND(AVERAGE(E361:N361),0)</f>
        <v>#DIV/0!</v>
      </c>
      <c r="P361" s="198" t="e">
        <f>(STDEV(E361:N361))/R$42</f>
        <v>#DIV/0!</v>
      </c>
    </row>
    <row r="362" spans="1:16" x14ac:dyDescent="0.2">
      <c r="A362" s="174">
        <v>2</v>
      </c>
      <c r="B362" s="417"/>
      <c r="C362" s="178" t="s">
        <v>78</v>
      </c>
      <c r="D362" s="90" t="s">
        <v>4</v>
      </c>
      <c r="E362" s="148"/>
      <c r="F362" s="148"/>
      <c r="G362" s="149"/>
      <c r="H362" s="149"/>
      <c r="I362" s="149"/>
      <c r="J362" s="149"/>
      <c r="K362" s="149"/>
      <c r="L362" s="149"/>
      <c r="M362" s="149"/>
      <c r="N362" s="157"/>
      <c r="O362" s="197" t="e">
        <f t="shared" si="55"/>
        <v>#DIV/0!</v>
      </c>
      <c r="P362" s="198" t="e">
        <f t="shared" ref="P362:P367" si="56">(STDEV(E362:N362))/R$42</f>
        <v>#DIV/0!</v>
      </c>
    </row>
    <row r="363" spans="1:16" x14ac:dyDescent="0.2">
      <c r="A363" s="174">
        <v>3</v>
      </c>
      <c r="B363" s="417"/>
      <c r="C363" s="133" t="s">
        <v>79</v>
      </c>
      <c r="D363" s="90" t="s">
        <v>4</v>
      </c>
      <c r="E363" s="148"/>
      <c r="F363" s="148"/>
      <c r="G363" s="149"/>
      <c r="H363" s="149"/>
      <c r="I363" s="149"/>
      <c r="J363" s="149"/>
      <c r="K363" s="149"/>
      <c r="L363" s="149"/>
      <c r="M363" s="149"/>
      <c r="N363" s="157"/>
      <c r="O363" s="197" t="e">
        <f t="shared" si="55"/>
        <v>#DIV/0!</v>
      </c>
      <c r="P363" s="198" t="e">
        <f t="shared" si="56"/>
        <v>#DIV/0!</v>
      </c>
    </row>
    <row r="364" spans="1:16" x14ac:dyDescent="0.2">
      <c r="A364" s="174">
        <v>4</v>
      </c>
      <c r="B364" s="418"/>
      <c r="C364" s="133" t="s">
        <v>80</v>
      </c>
      <c r="D364" s="90" t="s">
        <v>4</v>
      </c>
      <c r="E364" s="148"/>
      <c r="F364" s="148"/>
      <c r="G364" s="149"/>
      <c r="H364" s="149"/>
      <c r="I364" s="149"/>
      <c r="J364" s="149"/>
      <c r="K364" s="149"/>
      <c r="L364" s="149"/>
      <c r="M364" s="149"/>
      <c r="N364" s="157"/>
      <c r="O364" s="197" t="e">
        <f t="shared" si="55"/>
        <v>#DIV/0!</v>
      </c>
      <c r="P364" s="198" t="e">
        <f t="shared" si="56"/>
        <v>#DIV/0!</v>
      </c>
    </row>
    <row r="365" spans="1:16" x14ac:dyDescent="0.2">
      <c r="A365" s="174">
        <v>5</v>
      </c>
      <c r="B365" s="419" t="s">
        <v>28</v>
      </c>
      <c r="C365" s="134" t="s">
        <v>81</v>
      </c>
      <c r="D365" s="127" t="s">
        <v>4</v>
      </c>
      <c r="E365" s="148"/>
      <c r="F365" s="148"/>
      <c r="G365" s="149"/>
      <c r="H365" s="149"/>
      <c r="I365" s="149"/>
      <c r="J365" s="149"/>
      <c r="K365" s="149"/>
      <c r="L365" s="149"/>
      <c r="M365" s="149"/>
      <c r="N365" s="157"/>
      <c r="O365" s="197" t="e">
        <f t="shared" si="55"/>
        <v>#DIV/0!</v>
      </c>
      <c r="P365" s="198" t="e">
        <f t="shared" si="56"/>
        <v>#DIV/0!</v>
      </c>
    </row>
    <row r="366" spans="1:16" x14ac:dyDescent="0.2">
      <c r="A366" s="174">
        <v>6</v>
      </c>
      <c r="B366" s="420"/>
      <c r="C366" s="134" t="s">
        <v>82</v>
      </c>
      <c r="D366" s="127" t="s">
        <v>4</v>
      </c>
      <c r="E366" s="148"/>
      <c r="F366" s="148"/>
      <c r="G366" s="169"/>
      <c r="H366" s="149"/>
      <c r="I366" s="149"/>
      <c r="J366" s="149"/>
      <c r="K366" s="149"/>
      <c r="L366" s="149"/>
      <c r="M366" s="149"/>
      <c r="N366" s="157"/>
      <c r="O366" s="197" t="e">
        <f t="shared" si="55"/>
        <v>#DIV/0!</v>
      </c>
      <c r="P366" s="198" t="e">
        <f t="shared" si="56"/>
        <v>#DIV/0!</v>
      </c>
    </row>
    <row r="367" spans="1:16" x14ac:dyDescent="0.2">
      <c r="A367" s="174">
        <v>7</v>
      </c>
      <c r="B367" s="421" t="s">
        <v>29</v>
      </c>
      <c r="C367" s="133" t="s">
        <v>83</v>
      </c>
      <c r="D367" s="90" t="s">
        <v>4</v>
      </c>
      <c r="E367" s="148"/>
      <c r="F367" s="148"/>
      <c r="G367" s="149"/>
      <c r="H367" s="149"/>
      <c r="I367" s="149"/>
      <c r="J367" s="149"/>
      <c r="K367" s="149"/>
      <c r="L367" s="149"/>
      <c r="M367" s="149"/>
      <c r="N367" s="157"/>
      <c r="O367" s="197" t="e">
        <f t="shared" si="55"/>
        <v>#DIV/0!</v>
      </c>
      <c r="P367" s="198" t="e">
        <f t="shared" si="56"/>
        <v>#DIV/0!</v>
      </c>
    </row>
    <row r="368" spans="1:16" x14ac:dyDescent="0.2">
      <c r="A368" s="174">
        <v>8</v>
      </c>
      <c r="B368" s="417"/>
      <c r="C368" s="133" t="s">
        <v>84</v>
      </c>
      <c r="D368" s="90" t="s">
        <v>6</v>
      </c>
      <c r="E368" s="148"/>
      <c r="F368" s="148"/>
      <c r="G368" s="149"/>
      <c r="H368" s="149"/>
      <c r="I368" s="149"/>
      <c r="J368" s="149"/>
      <c r="K368" s="149"/>
      <c r="L368" s="149"/>
      <c r="M368" s="149"/>
      <c r="N368" s="157"/>
      <c r="O368" s="197" t="e">
        <f t="shared" si="55"/>
        <v>#DIV/0!</v>
      </c>
      <c r="P368" s="198" t="e">
        <f>(STDEV(E368:N368))/R$43</f>
        <v>#DIV/0!</v>
      </c>
    </row>
    <row r="369" spans="1:16" x14ac:dyDescent="0.2">
      <c r="A369" s="174">
        <v>9</v>
      </c>
      <c r="B369" s="418"/>
      <c r="C369" s="133" t="s">
        <v>85</v>
      </c>
      <c r="D369" s="90" t="s">
        <v>4</v>
      </c>
      <c r="E369" s="148"/>
      <c r="F369" s="148"/>
      <c r="G369" s="149"/>
      <c r="H369" s="149"/>
      <c r="I369" s="149"/>
      <c r="J369" s="149"/>
      <c r="K369" s="149"/>
      <c r="L369" s="149"/>
      <c r="M369" s="149"/>
      <c r="N369" s="157"/>
      <c r="O369" s="197" t="e">
        <f t="shared" si="55"/>
        <v>#DIV/0!</v>
      </c>
      <c r="P369" s="198" t="e">
        <f t="shared" ref="P369:P370" si="57">(STDEV(E369:N369))/R$42</f>
        <v>#DIV/0!</v>
      </c>
    </row>
    <row r="370" spans="1:16" x14ac:dyDescent="0.2">
      <c r="A370" s="174">
        <v>10</v>
      </c>
      <c r="B370" s="419" t="s">
        <v>101</v>
      </c>
      <c r="C370" s="134" t="s">
        <v>86</v>
      </c>
      <c r="D370" s="127" t="s">
        <v>4</v>
      </c>
      <c r="E370" s="148"/>
      <c r="F370" s="148"/>
      <c r="G370" s="149"/>
      <c r="H370" s="149"/>
      <c r="I370" s="149"/>
      <c r="J370" s="149"/>
      <c r="K370" s="149"/>
      <c r="L370" s="149"/>
      <c r="M370" s="149"/>
      <c r="N370" s="157"/>
      <c r="O370" s="197" t="e">
        <f t="shared" si="55"/>
        <v>#DIV/0!</v>
      </c>
      <c r="P370" s="198" t="e">
        <f t="shared" si="57"/>
        <v>#DIV/0!</v>
      </c>
    </row>
    <row r="371" spans="1:16" x14ac:dyDescent="0.2">
      <c r="A371" s="174">
        <v>11</v>
      </c>
      <c r="B371" s="420"/>
      <c r="C371" s="134" t="s">
        <v>87</v>
      </c>
      <c r="D371" s="128" t="s">
        <v>6</v>
      </c>
      <c r="E371" s="148"/>
      <c r="F371" s="148"/>
      <c r="G371" s="149"/>
      <c r="H371" s="149"/>
      <c r="I371" s="149"/>
      <c r="J371" s="149"/>
      <c r="K371" s="149"/>
      <c r="L371" s="149"/>
      <c r="M371" s="149"/>
      <c r="N371" s="157"/>
      <c r="O371" s="197" t="e">
        <f t="shared" si="55"/>
        <v>#DIV/0!</v>
      </c>
      <c r="P371" s="198" t="e">
        <f>(STDEV(E371:N371))/R$43</f>
        <v>#DIV/0!</v>
      </c>
    </row>
    <row r="372" spans="1:16" x14ac:dyDescent="0.2">
      <c r="A372" s="174">
        <v>12</v>
      </c>
      <c r="B372" s="421" t="s">
        <v>30</v>
      </c>
      <c r="C372" s="179" t="s">
        <v>88</v>
      </c>
      <c r="D372" s="91" t="s">
        <v>4</v>
      </c>
      <c r="E372" s="148"/>
      <c r="F372" s="148"/>
      <c r="G372" s="149"/>
      <c r="H372" s="149"/>
      <c r="I372" s="149"/>
      <c r="J372" s="149"/>
      <c r="K372" s="149"/>
      <c r="L372" s="149"/>
      <c r="M372" s="149"/>
      <c r="N372" s="157"/>
      <c r="O372" s="197" t="e">
        <f t="shared" si="55"/>
        <v>#DIV/0!</v>
      </c>
      <c r="P372" s="198" t="e">
        <f t="shared" ref="P372:P373" si="58">(STDEV(E372:N372))/R$42</f>
        <v>#DIV/0!</v>
      </c>
    </row>
    <row r="373" spans="1:16" x14ac:dyDescent="0.2">
      <c r="A373" s="174">
        <v>13</v>
      </c>
      <c r="B373" s="418"/>
      <c r="C373" s="133" t="s">
        <v>89</v>
      </c>
      <c r="D373" s="90" t="s">
        <v>4</v>
      </c>
      <c r="E373" s="148"/>
      <c r="F373" s="148"/>
      <c r="G373" s="149"/>
      <c r="H373" s="149"/>
      <c r="I373" s="149"/>
      <c r="J373" s="149"/>
      <c r="K373" s="149"/>
      <c r="L373" s="149"/>
      <c r="M373" s="149"/>
      <c r="N373" s="157"/>
      <c r="O373" s="197" t="e">
        <f t="shared" si="55"/>
        <v>#DIV/0!</v>
      </c>
      <c r="P373" s="198" t="e">
        <f t="shared" si="58"/>
        <v>#DIV/0!</v>
      </c>
    </row>
    <row r="374" spans="1:16" x14ac:dyDescent="0.2">
      <c r="A374" s="174">
        <v>14</v>
      </c>
      <c r="B374" s="419" t="s">
        <v>31</v>
      </c>
      <c r="C374" s="134" t="s">
        <v>90</v>
      </c>
      <c r="D374" s="128" t="s">
        <v>5</v>
      </c>
      <c r="E374" s="148"/>
      <c r="F374" s="148"/>
      <c r="G374" s="149"/>
      <c r="H374" s="149"/>
      <c r="I374" s="149"/>
      <c r="J374" s="149"/>
      <c r="K374" s="149"/>
      <c r="L374" s="149"/>
      <c r="M374" s="149"/>
      <c r="N374" s="157"/>
      <c r="O374" s="197" t="e">
        <f t="shared" si="55"/>
        <v>#DIV/0!</v>
      </c>
      <c r="P374" s="198" t="e">
        <f>(STDEV(E374:N374))/R$44</f>
        <v>#DIV/0!</v>
      </c>
    </row>
    <row r="375" spans="1:16" x14ac:dyDescent="0.2">
      <c r="A375" s="174">
        <v>15</v>
      </c>
      <c r="B375" s="422"/>
      <c r="C375" s="134" t="s">
        <v>91</v>
      </c>
      <c r="D375" s="128" t="s">
        <v>6</v>
      </c>
      <c r="E375" s="150"/>
      <c r="F375" s="150"/>
      <c r="G375" s="150"/>
      <c r="H375" s="150"/>
      <c r="I375" s="148"/>
      <c r="J375" s="148"/>
      <c r="K375" s="149"/>
      <c r="L375" s="149"/>
      <c r="M375" s="149"/>
      <c r="N375" s="157"/>
      <c r="O375" s="197" t="e">
        <f t="shared" si="55"/>
        <v>#DIV/0!</v>
      </c>
      <c r="P375" s="198" t="e">
        <f>(STDEV(E375:N375))/R$43</f>
        <v>#DIV/0!</v>
      </c>
    </row>
    <row r="376" spans="1:16" x14ac:dyDescent="0.2">
      <c r="A376" s="174">
        <v>16</v>
      </c>
      <c r="B376" s="422"/>
      <c r="C376" s="134" t="s">
        <v>92</v>
      </c>
      <c r="D376" s="127" t="s">
        <v>4</v>
      </c>
      <c r="E376" s="151"/>
      <c r="F376" s="151"/>
      <c r="G376" s="151"/>
      <c r="H376" s="151"/>
      <c r="I376" s="151"/>
      <c r="J376" s="152"/>
      <c r="K376" s="149"/>
      <c r="L376" s="149"/>
      <c r="M376" s="149"/>
      <c r="N376" s="157"/>
      <c r="O376" s="197" t="e">
        <f t="shared" si="55"/>
        <v>#DIV/0!</v>
      </c>
      <c r="P376" s="198" t="e">
        <f t="shared" ref="P376:P384" si="59">(STDEV(E376:N376))/R$42</f>
        <v>#DIV/0!</v>
      </c>
    </row>
    <row r="377" spans="1:16" x14ac:dyDescent="0.2">
      <c r="A377" s="175">
        <v>17</v>
      </c>
      <c r="B377" s="422"/>
      <c r="C377" s="134" t="s">
        <v>93</v>
      </c>
      <c r="D377" s="127" t="s">
        <v>4</v>
      </c>
      <c r="E377" s="151"/>
      <c r="F377" s="151"/>
      <c r="G377" s="151"/>
      <c r="H377" s="151"/>
      <c r="I377" s="151"/>
      <c r="J377" s="152"/>
      <c r="K377" s="149"/>
      <c r="L377" s="149"/>
      <c r="M377" s="149"/>
      <c r="N377" s="157"/>
      <c r="O377" s="197" t="e">
        <f t="shared" si="55"/>
        <v>#DIV/0!</v>
      </c>
      <c r="P377" s="198" t="e">
        <f t="shared" si="59"/>
        <v>#DIV/0!</v>
      </c>
    </row>
    <row r="378" spans="1:16" x14ac:dyDescent="0.2">
      <c r="A378" s="175">
        <v>18</v>
      </c>
      <c r="B378" s="420"/>
      <c r="C378" s="134" t="s">
        <v>94</v>
      </c>
      <c r="D378" s="127" t="s">
        <v>4</v>
      </c>
      <c r="E378" s="151"/>
      <c r="F378" s="151"/>
      <c r="G378" s="151"/>
      <c r="H378" s="151"/>
      <c r="I378" s="151"/>
      <c r="J378" s="152"/>
      <c r="K378" s="149"/>
      <c r="L378" s="149"/>
      <c r="M378" s="149"/>
      <c r="N378" s="157"/>
      <c r="O378" s="197" t="e">
        <f t="shared" si="55"/>
        <v>#DIV/0!</v>
      </c>
      <c r="P378" s="198" t="e">
        <f t="shared" si="59"/>
        <v>#DIV/0!</v>
      </c>
    </row>
    <row r="379" spans="1:16" x14ac:dyDescent="0.2">
      <c r="A379" s="175">
        <v>19</v>
      </c>
      <c r="B379" s="421" t="s">
        <v>21</v>
      </c>
      <c r="C379" s="133" t="s">
        <v>95</v>
      </c>
      <c r="D379" s="90" t="s">
        <v>4</v>
      </c>
      <c r="E379" s="151"/>
      <c r="F379" s="151"/>
      <c r="G379" s="151"/>
      <c r="H379" s="151"/>
      <c r="I379" s="151"/>
      <c r="J379" s="152"/>
      <c r="K379" s="149"/>
      <c r="L379" s="149"/>
      <c r="M379" s="149"/>
      <c r="N379" s="157"/>
      <c r="O379" s="197" t="e">
        <f t="shared" si="55"/>
        <v>#DIV/0!</v>
      </c>
      <c r="P379" s="198" t="e">
        <f t="shared" si="59"/>
        <v>#DIV/0!</v>
      </c>
    </row>
    <row r="380" spans="1:16" x14ac:dyDescent="0.2">
      <c r="A380" s="175">
        <v>20</v>
      </c>
      <c r="B380" s="417"/>
      <c r="C380" s="133" t="s">
        <v>96</v>
      </c>
      <c r="D380" s="90" t="s">
        <v>4</v>
      </c>
      <c r="E380" s="151"/>
      <c r="F380" s="151"/>
      <c r="G380" s="151"/>
      <c r="H380" s="151"/>
      <c r="I380" s="151"/>
      <c r="J380" s="152"/>
      <c r="K380" s="149"/>
      <c r="L380" s="149"/>
      <c r="M380" s="149"/>
      <c r="N380" s="157"/>
      <c r="O380" s="197" t="e">
        <f t="shared" si="55"/>
        <v>#DIV/0!</v>
      </c>
      <c r="P380" s="198" t="e">
        <f t="shared" si="59"/>
        <v>#DIV/0!</v>
      </c>
    </row>
    <row r="381" spans="1:16" x14ac:dyDescent="0.2">
      <c r="A381" s="175">
        <v>21</v>
      </c>
      <c r="B381" s="418"/>
      <c r="C381" s="133" t="s">
        <v>97</v>
      </c>
      <c r="D381" s="90" t="s">
        <v>4</v>
      </c>
      <c r="E381" s="151"/>
      <c r="F381" s="151"/>
      <c r="G381" s="151"/>
      <c r="H381" s="151"/>
      <c r="I381" s="151"/>
      <c r="J381" s="152"/>
      <c r="K381" s="149"/>
      <c r="L381" s="149"/>
      <c r="M381" s="149"/>
      <c r="N381" s="157"/>
      <c r="O381" s="197" t="e">
        <f t="shared" si="55"/>
        <v>#DIV/0!</v>
      </c>
      <c r="P381" s="198" t="e">
        <f t="shared" si="59"/>
        <v>#DIV/0!</v>
      </c>
    </row>
    <row r="382" spans="1:16" x14ac:dyDescent="0.2">
      <c r="A382" s="175">
        <v>22</v>
      </c>
      <c r="B382" s="419" t="s">
        <v>32</v>
      </c>
      <c r="C382" s="134" t="s">
        <v>98</v>
      </c>
      <c r="D382" s="127" t="s">
        <v>4</v>
      </c>
      <c r="E382" s="151"/>
      <c r="F382" s="151"/>
      <c r="G382" s="151"/>
      <c r="H382" s="151"/>
      <c r="I382" s="151"/>
      <c r="J382" s="152"/>
      <c r="K382" s="149"/>
      <c r="L382" s="149"/>
      <c r="M382" s="149"/>
      <c r="N382" s="157"/>
      <c r="O382" s="197" t="e">
        <f t="shared" si="55"/>
        <v>#DIV/0!</v>
      </c>
      <c r="P382" s="198" t="e">
        <f t="shared" si="59"/>
        <v>#DIV/0!</v>
      </c>
    </row>
    <row r="383" spans="1:16" x14ac:dyDescent="0.2">
      <c r="A383" s="175">
        <v>23</v>
      </c>
      <c r="B383" s="422"/>
      <c r="C383" s="134" t="s">
        <v>100</v>
      </c>
      <c r="D383" s="129" t="s">
        <v>4</v>
      </c>
      <c r="E383" s="151"/>
      <c r="F383" s="151"/>
      <c r="G383" s="151"/>
      <c r="H383" s="151"/>
      <c r="I383" s="151"/>
      <c r="J383" s="152"/>
      <c r="K383" s="149"/>
      <c r="L383" s="149"/>
      <c r="M383" s="149"/>
      <c r="N383" s="157"/>
      <c r="O383" s="197" t="e">
        <f t="shared" si="55"/>
        <v>#DIV/0!</v>
      </c>
      <c r="P383" s="198" t="e">
        <f t="shared" si="59"/>
        <v>#DIV/0!</v>
      </c>
    </row>
    <row r="384" spans="1:16" ht="13.5" thickBot="1" x14ac:dyDescent="0.25">
      <c r="A384" s="189">
        <v>24</v>
      </c>
      <c r="B384" s="423"/>
      <c r="C384" s="135" t="s">
        <v>99</v>
      </c>
      <c r="D384" s="130" t="s">
        <v>4</v>
      </c>
      <c r="E384" s="158"/>
      <c r="F384" s="158"/>
      <c r="G384" s="158"/>
      <c r="H384" s="158"/>
      <c r="I384" s="158"/>
      <c r="J384" s="158"/>
      <c r="K384" s="159"/>
      <c r="L384" s="159"/>
      <c r="M384" s="159"/>
      <c r="N384" s="160"/>
      <c r="O384" s="197" t="e">
        <f t="shared" si="55"/>
        <v>#DIV/0!</v>
      </c>
      <c r="P384" s="198" t="e">
        <f t="shared" si="59"/>
        <v>#DIV/0!</v>
      </c>
    </row>
    <row r="385" spans="1:16" x14ac:dyDescent="0.2">
      <c r="A385" s="26"/>
      <c r="K385" s="26"/>
      <c r="M385" s="26"/>
      <c r="N385" s="26"/>
      <c r="O385" s="26"/>
      <c r="P385" s="26"/>
    </row>
    <row r="386" spans="1:16" x14ac:dyDescent="0.2">
      <c r="A386" s="217">
        <v>13</v>
      </c>
      <c r="B386" s="103" t="s">
        <v>54</v>
      </c>
      <c r="C386" s="190" t="str">
        <f>+$Q11</f>
        <v>Wetland Condition Assessment</v>
      </c>
      <c r="E386" s="415" t="str">
        <f>+$Q11</f>
        <v>Wetland Condition Assessment</v>
      </c>
      <c r="F386" s="415"/>
      <c r="G386" s="415"/>
      <c r="H386" s="415"/>
      <c r="I386" s="415"/>
      <c r="J386" s="415" t="str">
        <f>+$Q11</f>
        <v>Wetland Condition Assessment</v>
      </c>
      <c r="K386" s="415"/>
      <c r="L386" s="415"/>
      <c r="M386" s="415"/>
      <c r="N386" s="415"/>
      <c r="O386" s="26"/>
      <c r="P386" s="26"/>
    </row>
    <row r="387" spans="1:16" ht="13.5" thickBot="1" x14ac:dyDescent="0.25">
      <c r="A387" s="26"/>
      <c r="K387" s="26"/>
      <c r="M387" s="26"/>
      <c r="N387" s="26"/>
      <c r="O387" s="195" t="s">
        <v>122</v>
      </c>
      <c r="P387" s="195" t="s">
        <v>56</v>
      </c>
    </row>
    <row r="388" spans="1:16" x14ac:dyDescent="0.2">
      <c r="A388" s="101"/>
      <c r="B388" s="102"/>
      <c r="C388" s="131"/>
      <c r="D388" s="99" t="s">
        <v>40</v>
      </c>
      <c r="E388" s="394" t="s">
        <v>42</v>
      </c>
      <c r="F388" s="395"/>
      <c r="G388" s="395"/>
      <c r="H388" s="395"/>
      <c r="I388" s="395"/>
      <c r="J388" s="395"/>
      <c r="K388" s="395"/>
      <c r="L388" s="395"/>
      <c r="M388" s="395"/>
      <c r="N388" s="396"/>
      <c r="O388" s="195" t="s">
        <v>123</v>
      </c>
      <c r="P388" s="195" t="s">
        <v>57</v>
      </c>
    </row>
    <row r="389" spans="1:16" ht="13.5" thickBot="1" x14ac:dyDescent="0.25">
      <c r="A389" s="93" t="s">
        <v>34</v>
      </c>
      <c r="B389" s="94" t="s">
        <v>39</v>
      </c>
      <c r="C389" s="95" t="s">
        <v>38</v>
      </c>
      <c r="D389" s="188" t="s">
        <v>37</v>
      </c>
      <c r="E389" s="145">
        <v>1</v>
      </c>
      <c r="F389" s="146">
        <v>2</v>
      </c>
      <c r="G389" s="147">
        <v>3</v>
      </c>
      <c r="H389" s="147">
        <v>4</v>
      </c>
      <c r="I389" s="147">
        <v>5</v>
      </c>
      <c r="J389" s="147">
        <v>6</v>
      </c>
      <c r="K389" s="147">
        <v>7</v>
      </c>
      <c r="L389" s="147">
        <v>8</v>
      </c>
      <c r="M389" s="147">
        <v>9</v>
      </c>
      <c r="N389" s="144">
        <v>10</v>
      </c>
      <c r="O389" s="196" t="s">
        <v>55</v>
      </c>
      <c r="P389" s="196" t="s">
        <v>113</v>
      </c>
    </row>
    <row r="390" spans="1:16" x14ac:dyDescent="0.2">
      <c r="A390" s="174">
        <v>1</v>
      </c>
      <c r="B390" s="416" t="s">
        <v>27</v>
      </c>
      <c r="C390" s="133" t="s">
        <v>77</v>
      </c>
      <c r="D390" s="89" t="s">
        <v>4</v>
      </c>
      <c r="E390" s="153"/>
      <c r="F390" s="153"/>
      <c r="G390" s="154"/>
      <c r="H390" s="154"/>
      <c r="I390" s="154"/>
      <c r="J390" s="154"/>
      <c r="K390" s="154"/>
      <c r="L390" s="154"/>
      <c r="M390" s="154"/>
      <c r="N390" s="156"/>
      <c r="O390" s="197" t="e">
        <f t="shared" ref="O390:O413" si="60">ROUND(AVERAGE(E390:N390),0)</f>
        <v>#DIV/0!</v>
      </c>
      <c r="P390" s="198" t="e">
        <f>(STDEV(E390:N390))/R$42</f>
        <v>#DIV/0!</v>
      </c>
    </row>
    <row r="391" spans="1:16" x14ac:dyDescent="0.2">
      <c r="A391" s="174">
        <v>2</v>
      </c>
      <c r="B391" s="417"/>
      <c r="C391" s="178" t="s">
        <v>78</v>
      </c>
      <c r="D391" s="90" t="s">
        <v>4</v>
      </c>
      <c r="E391" s="148"/>
      <c r="F391" s="148"/>
      <c r="G391" s="149"/>
      <c r="H391" s="149"/>
      <c r="I391" s="149"/>
      <c r="J391" s="149"/>
      <c r="K391" s="149"/>
      <c r="L391" s="149"/>
      <c r="M391" s="149"/>
      <c r="N391" s="157"/>
      <c r="O391" s="197" t="e">
        <f t="shared" si="60"/>
        <v>#DIV/0!</v>
      </c>
      <c r="P391" s="198" t="e">
        <f t="shared" ref="P391:P396" si="61">(STDEV(E391:N391))/R$42</f>
        <v>#DIV/0!</v>
      </c>
    </row>
    <row r="392" spans="1:16" x14ac:dyDescent="0.2">
      <c r="A392" s="174">
        <v>3</v>
      </c>
      <c r="B392" s="417"/>
      <c r="C392" s="133" t="s">
        <v>79</v>
      </c>
      <c r="D392" s="90" t="s">
        <v>4</v>
      </c>
      <c r="E392" s="148"/>
      <c r="F392" s="148"/>
      <c r="G392" s="149"/>
      <c r="H392" s="149"/>
      <c r="I392" s="149"/>
      <c r="J392" s="149"/>
      <c r="K392" s="149"/>
      <c r="L392" s="149"/>
      <c r="M392" s="149"/>
      <c r="N392" s="157"/>
      <c r="O392" s="197" t="e">
        <f t="shared" si="60"/>
        <v>#DIV/0!</v>
      </c>
      <c r="P392" s="198" t="e">
        <f t="shared" si="61"/>
        <v>#DIV/0!</v>
      </c>
    </row>
    <row r="393" spans="1:16" x14ac:dyDescent="0.2">
      <c r="A393" s="174">
        <v>4</v>
      </c>
      <c r="B393" s="418"/>
      <c r="C393" s="133" t="s">
        <v>80</v>
      </c>
      <c r="D393" s="90" t="s">
        <v>4</v>
      </c>
      <c r="E393" s="148"/>
      <c r="F393" s="148"/>
      <c r="G393" s="149"/>
      <c r="H393" s="149"/>
      <c r="I393" s="149"/>
      <c r="J393" s="149"/>
      <c r="K393" s="149"/>
      <c r="L393" s="149"/>
      <c r="M393" s="149"/>
      <c r="N393" s="157"/>
      <c r="O393" s="197" t="e">
        <f t="shared" si="60"/>
        <v>#DIV/0!</v>
      </c>
      <c r="P393" s="198" t="e">
        <f t="shared" si="61"/>
        <v>#DIV/0!</v>
      </c>
    </row>
    <row r="394" spans="1:16" x14ac:dyDescent="0.2">
      <c r="A394" s="174">
        <v>5</v>
      </c>
      <c r="B394" s="419" t="s">
        <v>28</v>
      </c>
      <c r="C394" s="134" t="s">
        <v>81</v>
      </c>
      <c r="D394" s="127" t="s">
        <v>4</v>
      </c>
      <c r="E394" s="148"/>
      <c r="F394" s="148"/>
      <c r="G394" s="149"/>
      <c r="H394" s="149"/>
      <c r="I394" s="149"/>
      <c r="J394" s="149"/>
      <c r="K394" s="149"/>
      <c r="L394" s="149"/>
      <c r="M394" s="149"/>
      <c r="N394" s="157"/>
      <c r="O394" s="197" t="e">
        <f t="shared" si="60"/>
        <v>#DIV/0!</v>
      </c>
      <c r="P394" s="198" t="e">
        <f t="shared" si="61"/>
        <v>#DIV/0!</v>
      </c>
    </row>
    <row r="395" spans="1:16" x14ac:dyDescent="0.2">
      <c r="A395" s="174">
        <v>6</v>
      </c>
      <c r="B395" s="420"/>
      <c r="C395" s="134" t="s">
        <v>82</v>
      </c>
      <c r="D395" s="127" t="s">
        <v>4</v>
      </c>
      <c r="E395" s="148"/>
      <c r="F395" s="148"/>
      <c r="G395" s="169"/>
      <c r="H395" s="149"/>
      <c r="I395" s="149"/>
      <c r="J395" s="149"/>
      <c r="K395" s="149"/>
      <c r="L395" s="149"/>
      <c r="M395" s="149"/>
      <c r="N395" s="157"/>
      <c r="O395" s="197" t="e">
        <f t="shared" si="60"/>
        <v>#DIV/0!</v>
      </c>
      <c r="P395" s="198" t="e">
        <f t="shared" si="61"/>
        <v>#DIV/0!</v>
      </c>
    </row>
    <row r="396" spans="1:16" x14ac:dyDescent="0.2">
      <c r="A396" s="174">
        <v>7</v>
      </c>
      <c r="B396" s="421" t="s">
        <v>29</v>
      </c>
      <c r="C396" s="133" t="s">
        <v>83</v>
      </c>
      <c r="D396" s="90" t="s">
        <v>4</v>
      </c>
      <c r="E396" s="148"/>
      <c r="F396" s="148"/>
      <c r="G396" s="149"/>
      <c r="H396" s="149"/>
      <c r="I396" s="149"/>
      <c r="J396" s="149"/>
      <c r="K396" s="149"/>
      <c r="L396" s="149"/>
      <c r="M396" s="149"/>
      <c r="N396" s="157"/>
      <c r="O396" s="197" t="e">
        <f t="shared" si="60"/>
        <v>#DIV/0!</v>
      </c>
      <c r="P396" s="198" t="e">
        <f t="shared" si="61"/>
        <v>#DIV/0!</v>
      </c>
    </row>
    <row r="397" spans="1:16" x14ac:dyDescent="0.2">
      <c r="A397" s="174">
        <v>8</v>
      </c>
      <c r="B397" s="417"/>
      <c r="C397" s="133" t="s">
        <v>84</v>
      </c>
      <c r="D397" s="90" t="s">
        <v>6</v>
      </c>
      <c r="E397" s="148"/>
      <c r="F397" s="148"/>
      <c r="G397" s="149"/>
      <c r="H397" s="149"/>
      <c r="I397" s="149"/>
      <c r="J397" s="149"/>
      <c r="K397" s="149"/>
      <c r="L397" s="149"/>
      <c r="M397" s="149"/>
      <c r="N397" s="157"/>
      <c r="O397" s="197" t="e">
        <f t="shared" si="60"/>
        <v>#DIV/0!</v>
      </c>
      <c r="P397" s="198" t="e">
        <f>(STDEV(E397:N397))/R$43</f>
        <v>#DIV/0!</v>
      </c>
    </row>
    <row r="398" spans="1:16" x14ac:dyDescent="0.2">
      <c r="A398" s="174">
        <v>9</v>
      </c>
      <c r="B398" s="418"/>
      <c r="C398" s="133" t="s">
        <v>85</v>
      </c>
      <c r="D398" s="90" t="s">
        <v>4</v>
      </c>
      <c r="E398" s="148"/>
      <c r="F398" s="148"/>
      <c r="G398" s="149"/>
      <c r="H398" s="149"/>
      <c r="I398" s="149"/>
      <c r="J398" s="149"/>
      <c r="K398" s="149"/>
      <c r="L398" s="149"/>
      <c r="M398" s="149"/>
      <c r="N398" s="157"/>
      <c r="O398" s="197" t="e">
        <f t="shared" si="60"/>
        <v>#DIV/0!</v>
      </c>
      <c r="P398" s="198" t="e">
        <f t="shared" ref="P398:P399" si="62">(STDEV(E398:N398))/R$42</f>
        <v>#DIV/0!</v>
      </c>
    </row>
    <row r="399" spans="1:16" x14ac:dyDescent="0.2">
      <c r="A399" s="174">
        <v>10</v>
      </c>
      <c r="B399" s="419" t="s">
        <v>101</v>
      </c>
      <c r="C399" s="134" t="s">
        <v>86</v>
      </c>
      <c r="D399" s="127" t="s">
        <v>4</v>
      </c>
      <c r="E399" s="148"/>
      <c r="F399" s="148"/>
      <c r="G399" s="149"/>
      <c r="H399" s="149"/>
      <c r="I399" s="149"/>
      <c r="J399" s="149"/>
      <c r="K399" s="149"/>
      <c r="L399" s="149"/>
      <c r="M399" s="149"/>
      <c r="N399" s="157"/>
      <c r="O399" s="197" t="e">
        <f t="shared" si="60"/>
        <v>#DIV/0!</v>
      </c>
      <c r="P399" s="198" t="e">
        <f t="shared" si="62"/>
        <v>#DIV/0!</v>
      </c>
    </row>
    <row r="400" spans="1:16" x14ac:dyDescent="0.2">
      <c r="A400" s="174">
        <v>11</v>
      </c>
      <c r="B400" s="420"/>
      <c r="C400" s="134" t="s">
        <v>87</v>
      </c>
      <c r="D400" s="128" t="s">
        <v>6</v>
      </c>
      <c r="E400" s="148"/>
      <c r="F400" s="148"/>
      <c r="G400" s="149"/>
      <c r="H400" s="149"/>
      <c r="I400" s="149"/>
      <c r="J400" s="149"/>
      <c r="K400" s="149"/>
      <c r="L400" s="149"/>
      <c r="M400" s="149"/>
      <c r="N400" s="157"/>
      <c r="O400" s="197" t="e">
        <f t="shared" si="60"/>
        <v>#DIV/0!</v>
      </c>
      <c r="P400" s="198" t="e">
        <f>(STDEV(E400:N400))/R$43</f>
        <v>#DIV/0!</v>
      </c>
    </row>
    <row r="401" spans="1:16" x14ac:dyDescent="0.2">
      <c r="A401" s="174">
        <v>12</v>
      </c>
      <c r="B401" s="421" t="s">
        <v>30</v>
      </c>
      <c r="C401" s="179" t="s">
        <v>88</v>
      </c>
      <c r="D401" s="91" t="s">
        <v>4</v>
      </c>
      <c r="E401" s="148"/>
      <c r="F401" s="148"/>
      <c r="G401" s="149"/>
      <c r="H401" s="149"/>
      <c r="I401" s="149"/>
      <c r="J401" s="149"/>
      <c r="K401" s="149"/>
      <c r="L401" s="149"/>
      <c r="M401" s="149"/>
      <c r="N401" s="157"/>
      <c r="O401" s="197" t="e">
        <f t="shared" si="60"/>
        <v>#DIV/0!</v>
      </c>
      <c r="P401" s="198" t="e">
        <f t="shared" ref="P401:P402" si="63">(STDEV(E401:N401))/R$42</f>
        <v>#DIV/0!</v>
      </c>
    </row>
    <row r="402" spans="1:16" x14ac:dyDescent="0.2">
      <c r="A402" s="174">
        <v>13</v>
      </c>
      <c r="B402" s="418"/>
      <c r="C402" s="133" t="s">
        <v>89</v>
      </c>
      <c r="D402" s="90" t="s">
        <v>4</v>
      </c>
      <c r="E402" s="148"/>
      <c r="F402" s="148"/>
      <c r="G402" s="149"/>
      <c r="H402" s="149"/>
      <c r="I402" s="149"/>
      <c r="J402" s="149"/>
      <c r="K402" s="149"/>
      <c r="L402" s="149"/>
      <c r="M402" s="149"/>
      <c r="N402" s="157"/>
      <c r="O402" s="197" t="e">
        <f t="shared" si="60"/>
        <v>#DIV/0!</v>
      </c>
      <c r="P402" s="198" t="e">
        <f t="shared" si="63"/>
        <v>#DIV/0!</v>
      </c>
    </row>
    <row r="403" spans="1:16" x14ac:dyDescent="0.2">
      <c r="A403" s="174">
        <v>14</v>
      </c>
      <c r="B403" s="419" t="s">
        <v>31</v>
      </c>
      <c r="C403" s="134" t="s">
        <v>90</v>
      </c>
      <c r="D403" s="128" t="s">
        <v>5</v>
      </c>
      <c r="E403" s="148"/>
      <c r="F403" s="148"/>
      <c r="G403" s="149"/>
      <c r="H403" s="149"/>
      <c r="I403" s="149"/>
      <c r="J403" s="149"/>
      <c r="K403" s="149"/>
      <c r="L403" s="149"/>
      <c r="M403" s="149"/>
      <c r="N403" s="157"/>
      <c r="O403" s="197" t="e">
        <f t="shared" si="60"/>
        <v>#DIV/0!</v>
      </c>
      <c r="P403" s="198" t="e">
        <f>(STDEV(E403:N403))/R$44</f>
        <v>#DIV/0!</v>
      </c>
    </row>
    <row r="404" spans="1:16" x14ac:dyDescent="0.2">
      <c r="A404" s="174">
        <v>15</v>
      </c>
      <c r="B404" s="422"/>
      <c r="C404" s="134" t="s">
        <v>91</v>
      </c>
      <c r="D404" s="128" t="s">
        <v>6</v>
      </c>
      <c r="E404" s="150"/>
      <c r="F404" s="150"/>
      <c r="G404" s="150"/>
      <c r="H404" s="150"/>
      <c r="I404" s="148"/>
      <c r="J404" s="148"/>
      <c r="K404" s="149"/>
      <c r="L404" s="149"/>
      <c r="M404" s="149"/>
      <c r="N404" s="157"/>
      <c r="O404" s="197" t="e">
        <f t="shared" si="60"/>
        <v>#DIV/0!</v>
      </c>
      <c r="P404" s="198" t="e">
        <f>(STDEV(E404:N404))/R$43</f>
        <v>#DIV/0!</v>
      </c>
    </row>
    <row r="405" spans="1:16" x14ac:dyDescent="0.2">
      <c r="A405" s="174">
        <v>16</v>
      </c>
      <c r="B405" s="422"/>
      <c r="C405" s="134" t="s">
        <v>92</v>
      </c>
      <c r="D405" s="127" t="s">
        <v>4</v>
      </c>
      <c r="E405" s="151"/>
      <c r="F405" s="151"/>
      <c r="G405" s="151"/>
      <c r="H405" s="151"/>
      <c r="I405" s="151"/>
      <c r="J405" s="152"/>
      <c r="K405" s="149"/>
      <c r="L405" s="149"/>
      <c r="M405" s="149"/>
      <c r="N405" s="157"/>
      <c r="O405" s="197" t="e">
        <f t="shared" si="60"/>
        <v>#DIV/0!</v>
      </c>
      <c r="P405" s="198" t="e">
        <f t="shared" ref="P405:P413" si="64">(STDEV(E405:N405))/R$42</f>
        <v>#DIV/0!</v>
      </c>
    </row>
    <row r="406" spans="1:16" x14ac:dyDescent="0.2">
      <c r="A406" s="175">
        <v>17</v>
      </c>
      <c r="B406" s="422"/>
      <c r="C406" s="134" t="s">
        <v>93</v>
      </c>
      <c r="D406" s="127" t="s">
        <v>4</v>
      </c>
      <c r="E406" s="151"/>
      <c r="F406" s="151"/>
      <c r="G406" s="151"/>
      <c r="H406" s="151"/>
      <c r="I406" s="151"/>
      <c r="J406" s="152"/>
      <c r="K406" s="149"/>
      <c r="L406" s="149"/>
      <c r="M406" s="149"/>
      <c r="N406" s="157"/>
      <c r="O406" s="197" t="e">
        <f t="shared" si="60"/>
        <v>#DIV/0!</v>
      </c>
      <c r="P406" s="198" t="e">
        <f t="shared" si="64"/>
        <v>#DIV/0!</v>
      </c>
    </row>
    <row r="407" spans="1:16" x14ac:dyDescent="0.2">
      <c r="A407" s="175">
        <v>18</v>
      </c>
      <c r="B407" s="420"/>
      <c r="C407" s="134" t="s">
        <v>94</v>
      </c>
      <c r="D407" s="127" t="s">
        <v>4</v>
      </c>
      <c r="E407" s="151"/>
      <c r="F407" s="151"/>
      <c r="G407" s="151"/>
      <c r="H407" s="151"/>
      <c r="I407" s="151"/>
      <c r="J407" s="152"/>
      <c r="K407" s="149"/>
      <c r="L407" s="149"/>
      <c r="M407" s="149"/>
      <c r="N407" s="157"/>
      <c r="O407" s="197" t="e">
        <f t="shared" si="60"/>
        <v>#DIV/0!</v>
      </c>
      <c r="P407" s="198" t="e">
        <f t="shared" si="64"/>
        <v>#DIV/0!</v>
      </c>
    </row>
    <row r="408" spans="1:16" x14ac:dyDescent="0.2">
      <c r="A408" s="175">
        <v>19</v>
      </c>
      <c r="B408" s="421" t="s">
        <v>21</v>
      </c>
      <c r="C408" s="133" t="s">
        <v>95</v>
      </c>
      <c r="D408" s="90" t="s">
        <v>4</v>
      </c>
      <c r="E408" s="151"/>
      <c r="F408" s="151"/>
      <c r="G408" s="151"/>
      <c r="H408" s="151"/>
      <c r="I408" s="151"/>
      <c r="J408" s="152"/>
      <c r="K408" s="149"/>
      <c r="L408" s="149"/>
      <c r="M408" s="149"/>
      <c r="N408" s="157"/>
      <c r="O408" s="197" t="e">
        <f t="shared" si="60"/>
        <v>#DIV/0!</v>
      </c>
      <c r="P408" s="198" t="e">
        <f t="shared" si="64"/>
        <v>#DIV/0!</v>
      </c>
    </row>
    <row r="409" spans="1:16" x14ac:dyDescent="0.2">
      <c r="A409" s="175">
        <v>20</v>
      </c>
      <c r="B409" s="417"/>
      <c r="C409" s="133" t="s">
        <v>96</v>
      </c>
      <c r="D409" s="90" t="s">
        <v>4</v>
      </c>
      <c r="E409" s="151"/>
      <c r="F409" s="151"/>
      <c r="G409" s="151"/>
      <c r="H409" s="151"/>
      <c r="I409" s="151"/>
      <c r="J409" s="152"/>
      <c r="K409" s="149"/>
      <c r="L409" s="149"/>
      <c r="M409" s="149"/>
      <c r="N409" s="157"/>
      <c r="O409" s="197" t="e">
        <f t="shared" si="60"/>
        <v>#DIV/0!</v>
      </c>
      <c r="P409" s="198" t="e">
        <f t="shared" si="64"/>
        <v>#DIV/0!</v>
      </c>
    </row>
    <row r="410" spans="1:16" x14ac:dyDescent="0.2">
      <c r="A410" s="175">
        <v>21</v>
      </c>
      <c r="B410" s="418"/>
      <c r="C410" s="133" t="s">
        <v>97</v>
      </c>
      <c r="D410" s="90" t="s">
        <v>4</v>
      </c>
      <c r="E410" s="151"/>
      <c r="F410" s="151"/>
      <c r="G410" s="151"/>
      <c r="H410" s="151"/>
      <c r="I410" s="151"/>
      <c r="J410" s="152"/>
      <c r="K410" s="149"/>
      <c r="L410" s="149"/>
      <c r="M410" s="149"/>
      <c r="N410" s="157"/>
      <c r="O410" s="197" t="e">
        <f t="shared" si="60"/>
        <v>#DIV/0!</v>
      </c>
      <c r="P410" s="198" t="e">
        <f t="shared" si="64"/>
        <v>#DIV/0!</v>
      </c>
    </row>
    <row r="411" spans="1:16" x14ac:dyDescent="0.2">
      <c r="A411" s="175">
        <v>22</v>
      </c>
      <c r="B411" s="419" t="s">
        <v>32</v>
      </c>
      <c r="C411" s="134" t="s">
        <v>98</v>
      </c>
      <c r="D411" s="127" t="s">
        <v>4</v>
      </c>
      <c r="E411" s="151"/>
      <c r="F411" s="151"/>
      <c r="G411" s="151"/>
      <c r="H411" s="151"/>
      <c r="I411" s="151"/>
      <c r="J411" s="152"/>
      <c r="K411" s="149"/>
      <c r="L411" s="149"/>
      <c r="M411" s="149"/>
      <c r="N411" s="157"/>
      <c r="O411" s="197" t="e">
        <f t="shared" si="60"/>
        <v>#DIV/0!</v>
      </c>
      <c r="P411" s="198" t="e">
        <f t="shared" si="64"/>
        <v>#DIV/0!</v>
      </c>
    </row>
    <row r="412" spans="1:16" x14ac:dyDescent="0.2">
      <c r="A412" s="175">
        <v>23</v>
      </c>
      <c r="B412" s="422"/>
      <c r="C412" s="134" t="s">
        <v>100</v>
      </c>
      <c r="D412" s="129" t="s">
        <v>4</v>
      </c>
      <c r="E412" s="151"/>
      <c r="F412" s="151"/>
      <c r="G412" s="151"/>
      <c r="H412" s="151"/>
      <c r="I412" s="151"/>
      <c r="J412" s="152"/>
      <c r="K412" s="149"/>
      <c r="L412" s="149"/>
      <c r="M412" s="149"/>
      <c r="N412" s="157"/>
      <c r="O412" s="197" t="e">
        <f t="shared" si="60"/>
        <v>#DIV/0!</v>
      </c>
      <c r="P412" s="198" t="e">
        <f t="shared" si="64"/>
        <v>#DIV/0!</v>
      </c>
    </row>
    <row r="413" spans="1:16" ht="13.5" thickBot="1" x14ac:dyDescent="0.25">
      <c r="A413" s="189">
        <v>24</v>
      </c>
      <c r="B413" s="423"/>
      <c r="C413" s="135" t="s">
        <v>99</v>
      </c>
      <c r="D413" s="130" t="s">
        <v>4</v>
      </c>
      <c r="E413" s="158"/>
      <c r="F413" s="158"/>
      <c r="G413" s="158"/>
      <c r="H413" s="158"/>
      <c r="I413" s="158"/>
      <c r="J413" s="158"/>
      <c r="K413" s="159"/>
      <c r="L413" s="159"/>
      <c r="M413" s="159"/>
      <c r="N413" s="160"/>
      <c r="O413" s="197" t="e">
        <f t="shared" si="60"/>
        <v>#DIV/0!</v>
      </c>
      <c r="P413" s="198" t="e">
        <f t="shared" si="64"/>
        <v>#DIV/0!</v>
      </c>
    </row>
    <row r="414" spans="1:16" x14ac:dyDescent="0.2">
      <c r="A414" s="26"/>
      <c r="K414" s="26"/>
      <c r="M414" s="26"/>
      <c r="N414" s="26"/>
      <c r="O414" s="26"/>
      <c r="P414" s="26"/>
    </row>
    <row r="415" spans="1:16" x14ac:dyDescent="0.2">
      <c r="A415" s="217">
        <v>14</v>
      </c>
      <c r="B415" s="103" t="s">
        <v>54</v>
      </c>
      <c r="C415" s="190" t="str">
        <f>+$R11</f>
        <v>Wetland Resources Long-Term</v>
      </c>
      <c r="E415" s="415" t="str">
        <f>+$R11</f>
        <v>Wetland Resources Long-Term</v>
      </c>
      <c r="F415" s="415"/>
      <c r="G415" s="415"/>
      <c r="H415" s="415"/>
      <c r="I415" s="415"/>
      <c r="J415" s="415" t="str">
        <f>+$R11</f>
        <v>Wetland Resources Long-Term</v>
      </c>
      <c r="K415" s="415"/>
      <c r="L415" s="415"/>
      <c r="M415" s="415"/>
      <c r="N415" s="415"/>
      <c r="O415" s="26"/>
      <c r="P415" s="26"/>
    </row>
    <row r="416" spans="1:16" ht="13.5" thickBot="1" x14ac:dyDescent="0.25">
      <c r="A416" s="26"/>
      <c r="K416" s="26"/>
      <c r="M416" s="26"/>
      <c r="N416" s="26"/>
      <c r="O416" s="195" t="s">
        <v>122</v>
      </c>
      <c r="P416" s="195" t="s">
        <v>56</v>
      </c>
    </row>
    <row r="417" spans="1:16" x14ac:dyDescent="0.2">
      <c r="A417" s="101"/>
      <c r="B417" s="102"/>
      <c r="C417" s="131"/>
      <c r="D417" s="99" t="s">
        <v>40</v>
      </c>
      <c r="E417" s="394" t="s">
        <v>42</v>
      </c>
      <c r="F417" s="395"/>
      <c r="G417" s="395"/>
      <c r="H417" s="395"/>
      <c r="I417" s="395"/>
      <c r="J417" s="395"/>
      <c r="K417" s="395"/>
      <c r="L417" s="395"/>
      <c r="M417" s="395"/>
      <c r="N417" s="396"/>
      <c r="O417" s="195" t="s">
        <v>123</v>
      </c>
      <c r="P417" s="195" t="s">
        <v>57</v>
      </c>
    </row>
    <row r="418" spans="1:16" ht="13.5" thickBot="1" x14ac:dyDescent="0.25">
      <c r="A418" s="93" t="s">
        <v>34</v>
      </c>
      <c r="B418" s="94" t="s">
        <v>39</v>
      </c>
      <c r="C418" s="95" t="s">
        <v>38</v>
      </c>
      <c r="D418" s="188" t="s">
        <v>37</v>
      </c>
      <c r="E418" s="145">
        <v>1</v>
      </c>
      <c r="F418" s="146">
        <v>2</v>
      </c>
      <c r="G418" s="147">
        <v>3</v>
      </c>
      <c r="H418" s="147">
        <v>4</v>
      </c>
      <c r="I418" s="147">
        <v>5</v>
      </c>
      <c r="J418" s="147">
        <v>6</v>
      </c>
      <c r="K418" s="147">
        <v>7</v>
      </c>
      <c r="L418" s="147">
        <v>8</v>
      </c>
      <c r="M418" s="147">
        <v>9</v>
      </c>
      <c r="N418" s="144">
        <v>10</v>
      </c>
      <c r="O418" s="196" t="s">
        <v>55</v>
      </c>
      <c r="P418" s="196" t="s">
        <v>113</v>
      </c>
    </row>
    <row r="419" spans="1:16" x14ac:dyDescent="0.2">
      <c r="A419" s="174">
        <v>1</v>
      </c>
      <c r="B419" s="416" t="s">
        <v>27</v>
      </c>
      <c r="C419" s="133" t="s">
        <v>77</v>
      </c>
      <c r="D419" s="89" t="s">
        <v>4</v>
      </c>
      <c r="E419" s="153"/>
      <c r="F419" s="153"/>
      <c r="G419" s="154"/>
      <c r="H419" s="154"/>
      <c r="I419" s="154"/>
      <c r="J419" s="154"/>
      <c r="K419" s="154"/>
      <c r="L419" s="154"/>
      <c r="M419" s="154"/>
      <c r="N419" s="156"/>
      <c r="O419" s="197" t="e">
        <f t="shared" ref="O419:O442" si="65">ROUND(AVERAGE(E419:N419),0)</f>
        <v>#DIV/0!</v>
      </c>
      <c r="P419" s="198" t="e">
        <f>(STDEV(E419:N419))/R$42</f>
        <v>#DIV/0!</v>
      </c>
    </row>
    <row r="420" spans="1:16" x14ac:dyDescent="0.2">
      <c r="A420" s="174">
        <v>2</v>
      </c>
      <c r="B420" s="417"/>
      <c r="C420" s="178" t="s">
        <v>78</v>
      </c>
      <c r="D420" s="90" t="s">
        <v>4</v>
      </c>
      <c r="E420" s="148"/>
      <c r="F420" s="148"/>
      <c r="G420" s="149"/>
      <c r="H420" s="149"/>
      <c r="I420" s="149"/>
      <c r="J420" s="149"/>
      <c r="K420" s="149"/>
      <c r="L420" s="149"/>
      <c r="M420" s="149"/>
      <c r="N420" s="157"/>
      <c r="O420" s="197" t="e">
        <f t="shared" si="65"/>
        <v>#DIV/0!</v>
      </c>
      <c r="P420" s="198" t="e">
        <f t="shared" ref="P420:P425" si="66">(STDEV(E420:N420))/R$42</f>
        <v>#DIV/0!</v>
      </c>
    </row>
    <row r="421" spans="1:16" x14ac:dyDescent="0.2">
      <c r="A421" s="174">
        <v>3</v>
      </c>
      <c r="B421" s="417"/>
      <c r="C421" s="133" t="s">
        <v>79</v>
      </c>
      <c r="D421" s="90" t="s">
        <v>4</v>
      </c>
      <c r="E421" s="148"/>
      <c r="F421" s="148"/>
      <c r="G421" s="149"/>
      <c r="H421" s="149"/>
      <c r="I421" s="149"/>
      <c r="J421" s="149"/>
      <c r="K421" s="149"/>
      <c r="L421" s="149"/>
      <c r="M421" s="149"/>
      <c r="N421" s="157"/>
      <c r="O421" s="197" t="e">
        <f t="shared" si="65"/>
        <v>#DIV/0!</v>
      </c>
      <c r="P421" s="198" t="e">
        <f t="shared" si="66"/>
        <v>#DIV/0!</v>
      </c>
    </row>
    <row r="422" spans="1:16" x14ac:dyDescent="0.2">
      <c r="A422" s="174">
        <v>4</v>
      </c>
      <c r="B422" s="418"/>
      <c r="C422" s="133" t="s">
        <v>80</v>
      </c>
      <c r="D422" s="90" t="s">
        <v>4</v>
      </c>
      <c r="E422" s="148"/>
      <c r="F422" s="148"/>
      <c r="G422" s="149"/>
      <c r="H422" s="149"/>
      <c r="I422" s="149"/>
      <c r="J422" s="149"/>
      <c r="K422" s="149"/>
      <c r="L422" s="149"/>
      <c r="M422" s="149"/>
      <c r="N422" s="157"/>
      <c r="O422" s="197" t="e">
        <f t="shared" si="65"/>
        <v>#DIV/0!</v>
      </c>
      <c r="P422" s="198" t="e">
        <f t="shared" si="66"/>
        <v>#DIV/0!</v>
      </c>
    </row>
    <row r="423" spans="1:16" x14ac:dyDescent="0.2">
      <c r="A423" s="174">
        <v>5</v>
      </c>
      <c r="B423" s="419" t="s">
        <v>28</v>
      </c>
      <c r="C423" s="134" t="s">
        <v>81</v>
      </c>
      <c r="D423" s="127" t="s">
        <v>4</v>
      </c>
      <c r="E423" s="148"/>
      <c r="F423" s="148"/>
      <c r="G423" s="149"/>
      <c r="H423" s="149"/>
      <c r="I423" s="149"/>
      <c r="J423" s="149"/>
      <c r="K423" s="149"/>
      <c r="L423" s="149"/>
      <c r="M423" s="149"/>
      <c r="N423" s="157"/>
      <c r="O423" s="197" t="e">
        <f t="shared" si="65"/>
        <v>#DIV/0!</v>
      </c>
      <c r="P423" s="198" t="e">
        <f t="shared" si="66"/>
        <v>#DIV/0!</v>
      </c>
    </row>
    <row r="424" spans="1:16" x14ac:dyDescent="0.2">
      <c r="A424" s="174">
        <v>6</v>
      </c>
      <c r="B424" s="420"/>
      <c r="C424" s="134" t="s">
        <v>82</v>
      </c>
      <c r="D424" s="127" t="s">
        <v>4</v>
      </c>
      <c r="E424" s="148"/>
      <c r="F424" s="148"/>
      <c r="G424" s="169"/>
      <c r="H424" s="149"/>
      <c r="I424" s="149"/>
      <c r="J424" s="149"/>
      <c r="K424" s="149"/>
      <c r="L424" s="149"/>
      <c r="M424" s="149"/>
      <c r="N424" s="157"/>
      <c r="O424" s="197" t="e">
        <f t="shared" si="65"/>
        <v>#DIV/0!</v>
      </c>
      <c r="P424" s="198" t="e">
        <f t="shared" si="66"/>
        <v>#DIV/0!</v>
      </c>
    </row>
    <row r="425" spans="1:16" x14ac:dyDescent="0.2">
      <c r="A425" s="174">
        <v>7</v>
      </c>
      <c r="B425" s="421" t="s">
        <v>29</v>
      </c>
      <c r="C425" s="133" t="s">
        <v>83</v>
      </c>
      <c r="D425" s="90" t="s">
        <v>4</v>
      </c>
      <c r="E425" s="148"/>
      <c r="F425" s="148"/>
      <c r="G425" s="149"/>
      <c r="H425" s="149"/>
      <c r="I425" s="149"/>
      <c r="J425" s="149"/>
      <c r="K425" s="149"/>
      <c r="L425" s="149"/>
      <c r="M425" s="149"/>
      <c r="N425" s="157"/>
      <c r="O425" s="197" t="e">
        <f t="shared" si="65"/>
        <v>#DIV/0!</v>
      </c>
      <c r="P425" s="198" t="e">
        <f t="shared" si="66"/>
        <v>#DIV/0!</v>
      </c>
    </row>
    <row r="426" spans="1:16" x14ac:dyDescent="0.2">
      <c r="A426" s="174">
        <v>8</v>
      </c>
      <c r="B426" s="417"/>
      <c r="C426" s="133" t="s">
        <v>84</v>
      </c>
      <c r="D426" s="90" t="s">
        <v>6</v>
      </c>
      <c r="E426" s="148"/>
      <c r="F426" s="148"/>
      <c r="G426" s="149"/>
      <c r="H426" s="149"/>
      <c r="I426" s="149"/>
      <c r="J426" s="149"/>
      <c r="K426" s="149"/>
      <c r="L426" s="149"/>
      <c r="M426" s="149"/>
      <c r="N426" s="157"/>
      <c r="O426" s="197" t="e">
        <f t="shared" si="65"/>
        <v>#DIV/0!</v>
      </c>
      <c r="P426" s="198" t="e">
        <f>(STDEV(E426:N426))/R$43</f>
        <v>#DIV/0!</v>
      </c>
    </row>
    <row r="427" spans="1:16" x14ac:dyDescent="0.2">
      <c r="A427" s="174">
        <v>9</v>
      </c>
      <c r="B427" s="418"/>
      <c r="C427" s="133" t="s">
        <v>85</v>
      </c>
      <c r="D427" s="90" t="s">
        <v>4</v>
      </c>
      <c r="E427" s="148"/>
      <c r="F427" s="148"/>
      <c r="G427" s="149"/>
      <c r="H427" s="149"/>
      <c r="I427" s="149"/>
      <c r="J427" s="149"/>
      <c r="K427" s="149"/>
      <c r="L427" s="149"/>
      <c r="M427" s="149"/>
      <c r="N427" s="157"/>
      <c r="O427" s="197" t="e">
        <f t="shared" si="65"/>
        <v>#DIV/0!</v>
      </c>
      <c r="P427" s="198" t="e">
        <f t="shared" ref="P427:P428" si="67">(STDEV(E427:N427))/R$42</f>
        <v>#DIV/0!</v>
      </c>
    </row>
    <row r="428" spans="1:16" x14ac:dyDescent="0.2">
      <c r="A428" s="174">
        <v>10</v>
      </c>
      <c r="B428" s="419" t="s">
        <v>101</v>
      </c>
      <c r="C428" s="134" t="s">
        <v>86</v>
      </c>
      <c r="D428" s="127" t="s">
        <v>4</v>
      </c>
      <c r="E428" s="148"/>
      <c r="F428" s="148"/>
      <c r="G428" s="149"/>
      <c r="H428" s="149"/>
      <c r="I428" s="149"/>
      <c r="J428" s="149"/>
      <c r="K428" s="149"/>
      <c r="L428" s="149"/>
      <c r="M428" s="149"/>
      <c r="N428" s="157"/>
      <c r="O428" s="197" t="e">
        <f t="shared" si="65"/>
        <v>#DIV/0!</v>
      </c>
      <c r="P428" s="198" t="e">
        <f t="shared" si="67"/>
        <v>#DIV/0!</v>
      </c>
    </row>
    <row r="429" spans="1:16" x14ac:dyDescent="0.2">
      <c r="A429" s="174">
        <v>11</v>
      </c>
      <c r="B429" s="420"/>
      <c r="C429" s="134" t="s">
        <v>87</v>
      </c>
      <c r="D429" s="128" t="s">
        <v>6</v>
      </c>
      <c r="E429" s="148"/>
      <c r="F429" s="148"/>
      <c r="G429" s="149"/>
      <c r="H429" s="149"/>
      <c r="I429" s="149"/>
      <c r="J429" s="149"/>
      <c r="K429" s="149"/>
      <c r="L429" s="149"/>
      <c r="M429" s="149"/>
      <c r="N429" s="157"/>
      <c r="O429" s="197" t="e">
        <f t="shared" si="65"/>
        <v>#DIV/0!</v>
      </c>
      <c r="P429" s="198" t="e">
        <f>(STDEV(E429:N429))/R$43</f>
        <v>#DIV/0!</v>
      </c>
    </row>
    <row r="430" spans="1:16" x14ac:dyDescent="0.2">
      <c r="A430" s="174">
        <v>12</v>
      </c>
      <c r="B430" s="421" t="s">
        <v>30</v>
      </c>
      <c r="C430" s="179" t="s">
        <v>88</v>
      </c>
      <c r="D430" s="91" t="s">
        <v>4</v>
      </c>
      <c r="E430" s="148"/>
      <c r="F430" s="148"/>
      <c r="G430" s="149"/>
      <c r="H430" s="149"/>
      <c r="I430" s="149"/>
      <c r="J430" s="149"/>
      <c r="K430" s="149"/>
      <c r="L430" s="149"/>
      <c r="M430" s="149"/>
      <c r="N430" s="157"/>
      <c r="O430" s="197" t="e">
        <f t="shared" si="65"/>
        <v>#DIV/0!</v>
      </c>
      <c r="P430" s="198" t="e">
        <f t="shared" ref="P430:P431" si="68">(STDEV(E430:N430))/R$42</f>
        <v>#DIV/0!</v>
      </c>
    </row>
    <row r="431" spans="1:16" x14ac:dyDescent="0.2">
      <c r="A431" s="174">
        <v>13</v>
      </c>
      <c r="B431" s="418"/>
      <c r="C431" s="133" t="s">
        <v>89</v>
      </c>
      <c r="D431" s="90" t="s">
        <v>4</v>
      </c>
      <c r="E431" s="148"/>
      <c r="F431" s="148"/>
      <c r="G431" s="149"/>
      <c r="H431" s="149"/>
      <c r="I431" s="149"/>
      <c r="J431" s="149"/>
      <c r="K431" s="149"/>
      <c r="L431" s="149"/>
      <c r="M431" s="149"/>
      <c r="N431" s="157"/>
      <c r="O431" s="197" t="e">
        <f t="shared" si="65"/>
        <v>#DIV/0!</v>
      </c>
      <c r="P431" s="198" t="e">
        <f t="shared" si="68"/>
        <v>#DIV/0!</v>
      </c>
    </row>
    <row r="432" spans="1:16" x14ac:dyDescent="0.2">
      <c r="A432" s="174">
        <v>14</v>
      </c>
      <c r="B432" s="419" t="s">
        <v>31</v>
      </c>
      <c r="C432" s="134" t="s">
        <v>90</v>
      </c>
      <c r="D432" s="128" t="s">
        <v>5</v>
      </c>
      <c r="E432" s="148"/>
      <c r="F432" s="148"/>
      <c r="G432" s="149"/>
      <c r="H432" s="149"/>
      <c r="I432" s="149"/>
      <c r="J432" s="149"/>
      <c r="K432" s="149"/>
      <c r="L432" s="149"/>
      <c r="M432" s="149"/>
      <c r="N432" s="157"/>
      <c r="O432" s="197" t="e">
        <f t="shared" si="65"/>
        <v>#DIV/0!</v>
      </c>
      <c r="P432" s="198" t="e">
        <f>(STDEV(E432:N432))/R$44</f>
        <v>#DIV/0!</v>
      </c>
    </row>
    <row r="433" spans="1:16" x14ac:dyDescent="0.2">
      <c r="A433" s="174">
        <v>15</v>
      </c>
      <c r="B433" s="422"/>
      <c r="C433" s="134" t="s">
        <v>91</v>
      </c>
      <c r="D433" s="128" t="s">
        <v>6</v>
      </c>
      <c r="E433" s="150"/>
      <c r="F433" s="150"/>
      <c r="G433" s="150"/>
      <c r="H433" s="150"/>
      <c r="I433" s="148"/>
      <c r="J433" s="148"/>
      <c r="K433" s="149"/>
      <c r="L433" s="149"/>
      <c r="M433" s="149"/>
      <c r="N433" s="157"/>
      <c r="O433" s="197" t="e">
        <f t="shared" si="65"/>
        <v>#DIV/0!</v>
      </c>
      <c r="P433" s="198" t="e">
        <f>(STDEV(E433:N433))/R$43</f>
        <v>#DIV/0!</v>
      </c>
    </row>
    <row r="434" spans="1:16" x14ac:dyDescent="0.2">
      <c r="A434" s="174">
        <v>16</v>
      </c>
      <c r="B434" s="422"/>
      <c r="C434" s="134" t="s">
        <v>92</v>
      </c>
      <c r="D434" s="127" t="s">
        <v>4</v>
      </c>
      <c r="E434" s="151"/>
      <c r="F434" s="151"/>
      <c r="G434" s="151"/>
      <c r="H434" s="151"/>
      <c r="I434" s="151"/>
      <c r="J434" s="152"/>
      <c r="K434" s="149"/>
      <c r="L434" s="149"/>
      <c r="M434" s="149"/>
      <c r="N434" s="157"/>
      <c r="O434" s="197" t="e">
        <f t="shared" si="65"/>
        <v>#DIV/0!</v>
      </c>
      <c r="P434" s="198" t="e">
        <f t="shared" ref="P434:P442" si="69">(STDEV(E434:N434))/R$42</f>
        <v>#DIV/0!</v>
      </c>
    </row>
    <row r="435" spans="1:16" x14ac:dyDescent="0.2">
      <c r="A435" s="175">
        <v>17</v>
      </c>
      <c r="B435" s="422"/>
      <c r="C435" s="134" t="s">
        <v>93</v>
      </c>
      <c r="D435" s="127" t="s">
        <v>4</v>
      </c>
      <c r="E435" s="151"/>
      <c r="F435" s="151"/>
      <c r="G435" s="151"/>
      <c r="H435" s="151"/>
      <c r="I435" s="151"/>
      <c r="J435" s="152"/>
      <c r="K435" s="149"/>
      <c r="L435" s="149"/>
      <c r="M435" s="149"/>
      <c r="N435" s="157"/>
      <c r="O435" s="197" t="e">
        <f t="shared" si="65"/>
        <v>#DIV/0!</v>
      </c>
      <c r="P435" s="198" t="e">
        <f t="shared" si="69"/>
        <v>#DIV/0!</v>
      </c>
    </row>
    <row r="436" spans="1:16" x14ac:dyDescent="0.2">
      <c r="A436" s="175">
        <v>18</v>
      </c>
      <c r="B436" s="420"/>
      <c r="C436" s="134" t="s">
        <v>94</v>
      </c>
      <c r="D436" s="127" t="s">
        <v>4</v>
      </c>
      <c r="E436" s="151"/>
      <c r="F436" s="151"/>
      <c r="G436" s="151"/>
      <c r="H436" s="151"/>
      <c r="I436" s="151"/>
      <c r="J436" s="152"/>
      <c r="K436" s="149"/>
      <c r="L436" s="149"/>
      <c r="M436" s="149"/>
      <c r="N436" s="157"/>
      <c r="O436" s="197" t="e">
        <f t="shared" si="65"/>
        <v>#DIV/0!</v>
      </c>
      <c r="P436" s="198" t="e">
        <f t="shared" si="69"/>
        <v>#DIV/0!</v>
      </c>
    </row>
    <row r="437" spans="1:16" x14ac:dyDescent="0.2">
      <c r="A437" s="175">
        <v>19</v>
      </c>
      <c r="B437" s="421" t="s">
        <v>21</v>
      </c>
      <c r="C437" s="133" t="s">
        <v>95</v>
      </c>
      <c r="D437" s="90" t="s">
        <v>4</v>
      </c>
      <c r="E437" s="151"/>
      <c r="F437" s="151"/>
      <c r="G437" s="151"/>
      <c r="H437" s="151"/>
      <c r="I437" s="151"/>
      <c r="J437" s="152"/>
      <c r="K437" s="149"/>
      <c r="L437" s="149"/>
      <c r="M437" s="149"/>
      <c r="N437" s="157"/>
      <c r="O437" s="197" t="e">
        <f t="shared" si="65"/>
        <v>#DIV/0!</v>
      </c>
      <c r="P437" s="198" t="e">
        <f t="shared" si="69"/>
        <v>#DIV/0!</v>
      </c>
    </row>
    <row r="438" spans="1:16" x14ac:dyDescent="0.2">
      <c r="A438" s="175">
        <v>20</v>
      </c>
      <c r="B438" s="417"/>
      <c r="C438" s="133" t="s">
        <v>96</v>
      </c>
      <c r="D438" s="90" t="s">
        <v>4</v>
      </c>
      <c r="E438" s="151"/>
      <c r="F438" s="151"/>
      <c r="G438" s="151"/>
      <c r="H438" s="151"/>
      <c r="I438" s="151"/>
      <c r="J438" s="152"/>
      <c r="K438" s="149"/>
      <c r="L438" s="149"/>
      <c r="M438" s="149"/>
      <c r="N438" s="157"/>
      <c r="O438" s="197" t="e">
        <f t="shared" si="65"/>
        <v>#DIV/0!</v>
      </c>
      <c r="P438" s="198" t="e">
        <f t="shared" si="69"/>
        <v>#DIV/0!</v>
      </c>
    </row>
    <row r="439" spans="1:16" x14ac:dyDescent="0.2">
      <c r="A439" s="175">
        <v>21</v>
      </c>
      <c r="B439" s="418"/>
      <c r="C439" s="133" t="s">
        <v>97</v>
      </c>
      <c r="D439" s="90" t="s">
        <v>4</v>
      </c>
      <c r="E439" s="151"/>
      <c r="F439" s="151"/>
      <c r="G439" s="151"/>
      <c r="H439" s="151"/>
      <c r="I439" s="151"/>
      <c r="J439" s="152"/>
      <c r="K439" s="149"/>
      <c r="L439" s="149"/>
      <c r="M439" s="149"/>
      <c r="N439" s="157"/>
      <c r="O439" s="197" t="e">
        <f t="shared" si="65"/>
        <v>#DIV/0!</v>
      </c>
      <c r="P439" s="198" t="e">
        <f t="shared" si="69"/>
        <v>#DIV/0!</v>
      </c>
    </row>
    <row r="440" spans="1:16" x14ac:dyDescent="0.2">
      <c r="A440" s="175">
        <v>22</v>
      </c>
      <c r="B440" s="419" t="s">
        <v>32</v>
      </c>
      <c r="C440" s="134" t="s">
        <v>98</v>
      </c>
      <c r="D440" s="127" t="s">
        <v>4</v>
      </c>
      <c r="E440" s="151"/>
      <c r="F440" s="151"/>
      <c r="G440" s="151"/>
      <c r="H440" s="151"/>
      <c r="I440" s="151"/>
      <c r="J440" s="152"/>
      <c r="K440" s="149"/>
      <c r="L440" s="149"/>
      <c r="M440" s="149"/>
      <c r="N440" s="157"/>
      <c r="O440" s="197" t="e">
        <f t="shared" si="65"/>
        <v>#DIV/0!</v>
      </c>
      <c r="P440" s="198" t="e">
        <f t="shared" si="69"/>
        <v>#DIV/0!</v>
      </c>
    </row>
    <row r="441" spans="1:16" x14ac:dyDescent="0.2">
      <c r="A441" s="175">
        <v>23</v>
      </c>
      <c r="B441" s="422"/>
      <c r="C441" s="134" t="s">
        <v>100</v>
      </c>
      <c r="D441" s="129" t="s">
        <v>4</v>
      </c>
      <c r="E441" s="151"/>
      <c r="F441" s="151"/>
      <c r="G441" s="151"/>
      <c r="H441" s="151"/>
      <c r="I441" s="151"/>
      <c r="J441" s="152"/>
      <c r="K441" s="149"/>
      <c r="L441" s="149"/>
      <c r="M441" s="149"/>
      <c r="N441" s="157"/>
      <c r="O441" s="197" t="e">
        <f t="shared" si="65"/>
        <v>#DIV/0!</v>
      </c>
      <c r="P441" s="198" t="e">
        <f t="shared" si="69"/>
        <v>#DIV/0!</v>
      </c>
    </row>
    <row r="442" spans="1:16" ht="13.5" thickBot="1" x14ac:dyDescent="0.25">
      <c r="A442" s="189">
        <v>24</v>
      </c>
      <c r="B442" s="423"/>
      <c r="C442" s="135" t="s">
        <v>99</v>
      </c>
      <c r="D442" s="130" t="s">
        <v>4</v>
      </c>
      <c r="E442" s="158"/>
      <c r="F442" s="158"/>
      <c r="G442" s="158"/>
      <c r="H442" s="158"/>
      <c r="I442" s="158"/>
      <c r="J442" s="158"/>
      <c r="K442" s="159"/>
      <c r="L442" s="159"/>
      <c r="M442" s="159"/>
      <c r="N442" s="160"/>
      <c r="O442" s="197" t="e">
        <f t="shared" si="65"/>
        <v>#DIV/0!</v>
      </c>
      <c r="P442" s="198" t="e">
        <f t="shared" si="69"/>
        <v>#DIV/0!</v>
      </c>
    </row>
    <row r="443" spans="1:16" x14ac:dyDescent="0.2">
      <c r="A443" s="26"/>
      <c r="K443" s="26"/>
      <c r="M443" s="26"/>
      <c r="N443" s="26"/>
      <c r="O443" s="26"/>
      <c r="P443" s="26"/>
    </row>
    <row r="444" spans="1:16" x14ac:dyDescent="0.2">
      <c r="A444" s="217">
        <v>15</v>
      </c>
      <c r="B444" s="103" t="s">
        <v>54</v>
      </c>
      <c r="C444" s="190" t="str">
        <f>+$S11</f>
        <v>GMT</v>
      </c>
      <c r="E444" s="415" t="str">
        <f>+$S11</f>
        <v>GMT</v>
      </c>
      <c r="F444" s="415"/>
      <c r="G444" s="415"/>
      <c r="H444" s="415"/>
      <c r="I444" s="415"/>
      <c r="J444" s="415" t="str">
        <f>+$S11</f>
        <v>GMT</v>
      </c>
      <c r="K444" s="415"/>
      <c r="L444" s="415"/>
      <c r="M444" s="415"/>
      <c r="N444" s="415"/>
      <c r="O444" s="26"/>
      <c r="P444" s="26"/>
    </row>
    <row r="445" spans="1:16" ht="13.5" thickBot="1" x14ac:dyDescent="0.25">
      <c r="A445" s="26"/>
      <c r="K445" s="26"/>
      <c r="M445" s="26"/>
      <c r="N445" s="26"/>
      <c r="O445" s="195" t="s">
        <v>122</v>
      </c>
      <c r="P445" s="195" t="s">
        <v>56</v>
      </c>
    </row>
    <row r="446" spans="1:16" x14ac:dyDescent="0.2">
      <c r="A446" s="101"/>
      <c r="B446" s="102"/>
      <c r="C446" s="131"/>
      <c r="D446" s="99" t="s">
        <v>40</v>
      </c>
      <c r="E446" s="394" t="s">
        <v>42</v>
      </c>
      <c r="F446" s="395"/>
      <c r="G446" s="395"/>
      <c r="H446" s="395"/>
      <c r="I446" s="395"/>
      <c r="J446" s="395"/>
      <c r="K446" s="395"/>
      <c r="L446" s="395"/>
      <c r="M446" s="395"/>
      <c r="N446" s="396"/>
      <c r="O446" s="195" t="s">
        <v>123</v>
      </c>
      <c r="P446" s="195" t="s">
        <v>57</v>
      </c>
    </row>
    <row r="447" spans="1:16" ht="13.5" thickBot="1" x14ac:dyDescent="0.25">
      <c r="A447" s="93" t="s">
        <v>34</v>
      </c>
      <c r="B447" s="94" t="s">
        <v>39</v>
      </c>
      <c r="C447" s="95" t="s">
        <v>38</v>
      </c>
      <c r="D447" s="188" t="s">
        <v>37</v>
      </c>
      <c r="E447" s="145">
        <v>1</v>
      </c>
      <c r="F447" s="146">
        <v>2</v>
      </c>
      <c r="G447" s="147">
        <v>3</v>
      </c>
      <c r="H447" s="147">
        <v>4</v>
      </c>
      <c r="I447" s="147">
        <v>5</v>
      </c>
      <c r="J447" s="147">
        <v>6</v>
      </c>
      <c r="K447" s="147">
        <v>7</v>
      </c>
      <c r="L447" s="147">
        <v>8</v>
      </c>
      <c r="M447" s="147">
        <v>9</v>
      </c>
      <c r="N447" s="144">
        <v>10</v>
      </c>
      <c r="O447" s="196" t="s">
        <v>55</v>
      </c>
      <c r="P447" s="196" t="s">
        <v>113</v>
      </c>
    </row>
    <row r="448" spans="1:16" x14ac:dyDescent="0.2">
      <c r="A448" s="174">
        <v>1</v>
      </c>
      <c r="B448" s="416" t="s">
        <v>27</v>
      </c>
      <c r="C448" s="133" t="s">
        <v>77</v>
      </c>
      <c r="D448" s="89" t="s">
        <v>4</v>
      </c>
      <c r="E448" s="153"/>
      <c r="F448" s="153"/>
      <c r="G448" s="154"/>
      <c r="H448" s="154"/>
      <c r="I448" s="154"/>
      <c r="J448" s="154"/>
      <c r="K448" s="154"/>
      <c r="L448" s="154"/>
      <c r="M448" s="154"/>
      <c r="N448" s="156"/>
      <c r="O448" s="197" t="e">
        <f t="shared" ref="O448:O471" si="70">ROUND(AVERAGE(E448:N448),0)</f>
        <v>#DIV/0!</v>
      </c>
      <c r="P448" s="198" t="e">
        <f>(STDEV(E448:N448))/R$42</f>
        <v>#DIV/0!</v>
      </c>
    </row>
    <row r="449" spans="1:16" x14ac:dyDescent="0.2">
      <c r="A449" s="174">
        <v>2</v>
      </c>
      <c r="B449" s="417"/>
      <c r="C449" s="178" t="s">
        <v>78</v>
      </c>
      <c r="D449" s="90" t="s">
        <v>4</v>
      </c>
      <c r="E449" s="148"/>
      <c r="F449" s="148"/>
      <c r="G449" s="149"/>
      <c r="H449" s="149"/>
      <c r="I449" s="149"/>
      <c r="J449" s="149"/>
      <c r="K449" s="149"/>
      <c r="L449" s="149"/>
      <c r="M449" s="149"/>
      <c r="N449" s="157"/>
      <c r="O449" s="197" t="e">
        <f t="shared" si="70"/>
        <v>#DIV/0!</v>
      </c>
      <c r="P449" s="198" t="e">
        <f t="shared" ref="P449:P454" si="71">(STDEV(E449:N449))/R$42</f>
        <v>#DIV/0!</v>
      </c>
    </row>
    <row r="450" spans="1:16" x14ac:dyDescent="0.2">
      <c r="A450" s="174">
        <v>3</v>
      </c>
      <c r="B450" s="417"/>
      <c r="C450" s="133" t="s">
        <v>79</v>
      </c>
      <c r="D450" s="90" t="s">
        <v>4</v>
      </c>
      <c r="E450" s="148"/>
      <c r="F450" s="148"/>
      <c r="G450" s="149"/>
      <c r="H450" s="149"/>
      <c r="I450" s="149"/>
      <c r="J450" s="149"/>
      <c r="K450" s="149"/>
      <c r="L450" s="149"/>
      <c r="M450" s="149"/>
      <c r="N450" s="157"/>
      <c r="O450" s="197" t="e">
        <f t="shared" si="70"/>
        <v>#DIV/0!</v>
      </c>
      <c r="P450" s="198" t="e">
        <f t="shared" si="71"/>
        <v>#DIV/0!</v>
      </c>
    </row>
    <row r="451" spans="1:16" x14ac:dyDescent="0.2">
      <c r="A451" s="174">
        <v>4</v>
      </c>
      <c r="B451" s="418"/>
      <c r="C451" s="133" t="s">
        <v>80</v>
      </c>
      <c r="D451" s="90" t="s">
        <v>4</v>
      </c>
      <c r="E451" s="148"/>
      <c r="F451" s="148"/>
      <c r="G451" s="149"/>
      <c r="H451" s="149"/>
      <c r="I451" s="149"/>
      <c r="J451" s="149"/>
      <c r="K451" s="149"/>
      <c r="L451" s="149"/>
      <c r="M451" s="149"/>
      <c r="N451" s="157"/>
      <c r="O451" s="197" t="e">
        <f t="shared" si="70"/>
        <v>#DIV/0!</v>
      </c>
      <c r="P451" s="198" t="e">
        <f t="shared" si="71"/>
        <v>#DIV/0!</v>
      </c>
    </row>
    <row r="452" spans="1:16" x14ac:dyDescent="0.2">
      <c r="A452" s="174">
        <v>5</v>
      </c>
      <c r="B452" s="419" t="s">
        <v>28</v>
      </c>
      <c r="C452" s="134" t="s">
        <v>81</v>
      </c>
      <c r="D452" s="127" t="s">
        <v>4</v>
      </c>
      <c r="E452" s="148"/>
      <c r="F452" s="148"/>
      <c r="G452" s="149"/>
      <c r="H452" s="149"/>
      <c r="I452" s="149"/>
      <c r="J452" s="149"/>
      <c r="K452" s="149"/>
      <c r="L452" s="149"/>
      <c r="M452" s="149"/>
      <c r="N452" s="157"/>
      <c r="O452" s="197" t="e">
        <f t="shared" si="70"/>
        <v>#DIV/0!</v>
      </c>
      <c r="P452" s="198" t="e">
        <f t="shared" si="71"/>
        <v>#DIV/0!</v>
      </c>
    </row>
    <row r="453" spans="1:16" x14ac:dyDescent="0.2">
      <c r="A453" s="174">
        <v>6</v>
      </c>
      <c r="B453" s="420"/>
      <c r="C453" s="134" t="s">
        <v>82</v>
      </c>
      <c r="D453" s="127" t="s">
        <v>4</v>
      </c>
      <c r="E453" s="148"/>
      <c r="F453" s="148"/>
      <c r="G453" s="169"/>
      <c r="H453" s="149"/>
      <c r="I453" s="149"/>
      <c r="J453" s="149"/>
      <c r="K453" s="149"/>
      <c r="L453" s="149"/>
      <c r="M453" s="149"/>
      <c r="N453" s="157"/>
      <c r="O453" s="197" t="e">
        <f t="shared" si="70"/>
        <v>#DIV/0!</v>
      </c>
      <c r="P453" s="198" t="e">
        <f t="shared" si="71"/>
        <v>#DIV/0!</v>
      </c>
    </row>
    <row r="454" spans="1:16" x14ac:dyDescent="0.2">
      <c r="A454" s="174">
        <v>7</v>
      </c>
      <c r="B454" s="421" t="s">
        <v>29</v>
      </c>
      <c r="C454" s="133" t="s">
        <v>83</v>
      </c>
      <c r="D454" s="90" t="s">
        <v>4</v>
      </c>
      <c r="E454" s="148"/>
      <c r="F454" s="148"/>
      <c r="G454" s="149"/>
      <c r="H454" s="149"/>
      <c r="I454" s="149"/>
      <c r="J454" s="149"/>
      <c r="K454" s="149"/>
      <c r="L454" s="149"/>
      <c r="M454" s="149"/>
      <c r="N454" s="157"/>
      <c r="O454" s="197" t="e">
        <f t="shared" si="70"/>
        <v>#DIV/0!</v>
      </c>
      <c r="P454" s="198" t="e">
        <f t="shared" si="71"/>
        <v>#DIV/0!</v>
      </c>
    </row>
    <row r="455" spans="1:16" x14ac:dyDescent="0.2">
      <c r="A455" s="174">
        <v>8</v>
      </c>
      <c r="B455" s="417"/>
      <c r="C455" s="133" t="s">
        <v>84</v>
      </c>
      <c r="D455" s="90" t="s">
        <v>6</v>
      </c>
      <c r="E455" s="148"/>
      <c r="F455" s="148"/>
      <c r="G455" s="149"/>
      <c r="H455" s="149"/>
      <c r="I455" s="149"/>
      <c r="J455" s="149"/>
      <c r="K455" s="149"/>
      <c r="L455" s="149"/>
      <c r="M455" s="149"/>
      <c r="N455" s="157"/>
      <c r="O455" s="197" t="e">
        <f t="shared" si="70"/>
        <v>#DIV/0!</v>
      </c>
      <c r="P455" s="198" t="e">
        <f>(STDEV(E455:N455))/R$43</f>
        <v>#DIV/0!</v>
      </c>
    </row>
    <row r="456" spans="1:16" x14ac:dyDescent="0.2">
      <c r="A456" s="174">
        <v>9</v>
      </c>
      <c r="B456" s="418"/>
      <c r="C456" s="133" t="s">
        <v>85</v>
      </c>
      <c r="D456" s="90" t="s">
        <v>4</v>
      </c>
      <c r="E456" s="148"/>
      <c r="F456" s="148"/>
      <c r="G456" s="149"/>
      <c r="H456" s="149"/>
      <c r="I456" s="149"/>
      <c r="J456" s="149"/>
      <c r="K456" s="149"/>
      <c r="L456" s="149"/>
      <c r="M456" s="149"/>
      <c r="N456" s="157"/>
      <c r="O456" s="197" t="e">
        <f t="shared" si="70"/>
        <v>#DIV/0!</v>
      </c>
      <c r="P456" s="198" t="e">
        <f t="shared" ref="P456:P457" si="72">(STDEV(E456:N456))/R$42</f>
        <v>#DIV/0!</v>
      </c>
    </row>
    <row r="457" spans="1:16" x14ac:dyDescent="0.2">
      <c r="A457" s="174">
        <v>10</v>
      </c>
      <c r="B457" s="419" t="s">
        <v>101</v>
      </c>
      <c r="C457" s="134" t="s">
        <v>86</v>
      </c>
      <c r="D457" s="127" t="s">
        <v>4</v>
      </c>
      <c r="E457" s="148"/>
      <c r="F457" s="148"/>
      <c r="G457" s="149"/>
      <c r="H457" s="149"/>
      <c r="I457" s="149"/>
      <c r="J457" s="149"/>
      <c r="K457" s="149"/>
      <c r="L457" s="149"/>
      <c r="M457" s="149"/>
      <c r="N457" s="157"/>
      <c r="O457" s="197" t="e">
        <f t="shared" si="70"/>
        <v>#DIV/0!</v>
      </c>
      <c r="P457" s="198" t="e">
        <f t="shared" si="72"/>
        <v>#DIV/0!</v>
      </c>
    </row>
    <row r="458" spans="1:16" x14ac:dyDescent="0.2">
      <c r="A458" s="174">
        <v>11</v>
      </c>
      <c r="B458" s="420"/>
      <c r="C458" s="134" t="s">
        <v>87</v>
      </c>
      <c r="D458" s="128" t="s">
        <v>6</v>
      </c>
      <c r="E458" s="148"/>
      <c r="F458" s="148"/>
      <c r="G458" s="149"/>
      <c r="H458" s="149"/>
      <c r="I458" s="149"/>
      <c r="J458" s="149"/>
      <c r="K458" s="149"/>
      <c r="L458" s="149"/>
      <c r="M458" s="149"/>
      <c r="N458" s="157"/>
      <c r="O458" s="197" t="e">
        <f t="shared" si="70"/>
        <v>#DIV/0!</v>
      </c>
      <c r="P458" s="198" t="e">
        <f>(STDEV(E458:N458))/R$43</f>
        <v>#DIV/0!</v>
      </c>
    </row>
    <row r="459" spans="1:16" x14ac:dyDescent="0.2">
      <c r="A459" s="174">
        <v>12</v>
      </c>
      <c r="B459" s="421" t="s">
        <v>30</v>
      </c>
      <c r="C459" s="179" t="s">
        <v>88</v>
      </c>
      <c r="D459" s="91" t="s">
        <v>4</v>
      </c>
      <c r="E459" s="148"/>
      <c r="F459" s="148"/>
      <c r="G459" s="149"/>
      <c r="H459" s="149"/>
      <c r="I459" s="149"/>
      <c r="J459" s="149"/>
      <c r="K459" s="149"/>
      <c r="L459" s="149"/>
      <c r="M459" s="149"/>
      <c r="N459" s="157"/>
      <c r="O459" s="197" t="e">
        <f t="shared" si="70"/>
        <v>#DIV/0!</v>
      </c>
      <c r="P459" s="198" t="e">
        <f t="shared" ref="P459:P460" si="73">(STDEV(E459:N459))/R$42</f>
        <v>#DIV/0!</v>
      </c>
    </row>
    <row r="460" spans="1:16" x14ac:dyDescent="0.2">
      <c r="A460" s="174">
        <v>13</v>
      </c>
      <c r="B460" s="418"/>
      <c r="C460" s="133" t="s">
        <v>89</v>
      </c>
      <c r="D460" s="90" t="s">
        <v>4</v>
      </c>
      <c r="E460" s="148"/>
      <c r="F460" s="148"/>
      <c r="G460" s="149"/>
      <c r="H460" s="149"/>
      <c r="I460" s="149"/>
      <c r="J460" s="149"/>
      <c r="K460" s="149"/>
      <c r="L460" s="149"/>
      <c r="M460" s="149"/>
      <c r="N460" s="157"/>
      <c r="O460" s="197" t="e">
        <f t="shared" si="70"/>
        <v>#DIV/0!</v>
      </c>
      <c r="P460" s="198" t="e">
        <f t="shared" si="73"/>
        <v>#DIV/0!</v>
      </c>
    </row>
    <row r="461" spans="1:16" x14ac:dyDescent="0.2">
      <c r="A461" s="174">
        <v>14</v>
      </c>
      <c r="B461" s="419" t="s">
        <v>31</v>
      </c>
      <c r="C461" s="134" t="s">
        <v>90</v>
      </c>
      <c r="D461" s="128" t="s">
        <v>5</v>
      </c>
      <c r="E461" s="148"/>
      <c r="F461" s="148"/>
      <c r="G461" s="149"/>
      <c r="H461" s="149"/>
      <c r="I461" s="149"/>
      <c r="J461" s="149"/>
      <c r="K461" s="149"/>
      <c r="L461" s="149"/>
      <c r="M461" s="149"/>
      <c r="N461" s="157"/>
      <c r="O461" s="197" t="e">
        <f t="shared" si="70"/>
        <v>#DIV/0!</v>
      </c>
      <c r="P461" s="198" t="e">
        <f>(STDEV(E461:N461))/R$44</f>
        <v>#DIV/0!</v>
      </c>
    </row>
    <row r="462" spans="1:16" x14ac:dyDescent="0.2">
      <c r="A462" s="174">
        <v>15</v>
      </c>
      <c r="B462" s="422"/>
      <c r="C462" s="134" t="s">
        <v>91</v>
      </c>
      <c r="D462" s="128" t="s">
        <v>6</v>
      </c>
      <c r="E462" s="150"/>
      <c r="F462" s="150"/>
      <c r="G462" s="150"/>
      <c r="H462" s="150"/>
      <c r="I462" s="148"/>
      <c r="J462" s="148"/>
      <c r="K462" s="149"/>
      <c r="L462" s="149"/>
      <c r="M462" s="149"/>
      <c r="N462" s="157"/>
      <c r="O462" s="197" t="e">
        <f t="shared" si="70"/>
        <v>#DIV/0!</v>
      </c>
      <c r="P462" s="198" t="e">
        <f>(STDEV(E462:N462))/R$43</f>
        <v>#DIV/0!</v>
      </c>
    </row>
    <row r="463" spans="1:16" x14ac:dyDescent="0.2">
      <c r="A463" s="174">
        <v>16</v>
      </c>
      <c r="B463" s="422"/>
      <c r="C463" s="134" t="s">
        <v>92</v>
      </c>
      <c r="D463" s="127" t="s">
        <v>4</v>
      </c>
      <c r="E463" s="151"/>
      <c r="F463" s="151"/>
      <c r="G463" s="151"/>
      <c r="H463" s="151"/>
      <c r="I463" s="151"/>
      <c r="J463" s="152"/>
      <c r="K463" s="149"/>
      <c r="L463" s="149"/>
      <c r="M463" s="149"/>
      <c r="N463" s="157"/>
      <c r="O463" s="197" t="e">
        <f t="shared" si="70"/>
        <v>#DIV/0!</v>
      </c>
      <c r="P463" s="198" t="e">
        <f t="shared" ref="P463:P471" si="74">(STDEV(E463:N463))/R$42</f>
        <v>#DIV/0!</v>
      </c>
    </row>
    <row r="464" spans="1:16" x14ac:dyDescent="0.2">
      <c r="A464" s="175">
        <v>17</v>
      </c>
      <c r="B464" s="422"/>
      <c r="C464" s="134" t="s">
        <v>93</v>
      </c>
      <c r="D464" s="127" t="s">
        <v>4</v>
      </c>
      <c r="E464" s="151"/>
      <c r="F464" s="151"/>
      <c r="G464" s="151"/>
      <c r="H464" s="151"/>
      <c r="I464" s="151"/>
      <c r="J464" s="152"/>
      <c r="K464" s="149"/>
      <c r="L464" s="149"/>
      <c r="M464" s="149"/>
      <c r="N464" s="157"/>
      <c r="O464" s="197" t="e">
        <f t="shared" si="70"/>
        <v>#DIV/0!</v>
      </c>
      <c r="P464" s="198" t="e">
        <f t="shared" si="74"/>
        <v>#DIV/0!</v>
      </c>
    </row>
    <row r="465" spans="1:16" x14ac:dyDescent="0.2">
      <c r="A465" s="175">
        <v>18</v>
      </c>
      <c r="B465" s="420"/>
      <c r="C465" s="134" t="s">
        <v>94</v>
      </c>
      <c r="D465" s="127" t="s">
        <v>4</v>
      </c>
      <c r="E465" s="151"/>
      <c r="F465" s="151"/>
      <c r="G465" s="151"/>
      <c r="H465" s="151"/>
      <c r="I465" s="151"/>
      <c r="J465" s="152"/>
      <c r="K465" s="149"/>
      <c r="L465" s="149"/>
      <c r="M465" s="149"/>
      <c r="N465" s="157"/>
      <c r="O465" s="197" t="e">
        <f t="shared" si="70"/>
        <v>#DIV/0!</v>
      </c>
      <c r="P465" s="198" t="e">
        <f t="shared" si="74"/>
        <v>#DIV/0!</v>
      </c>
    </row>
    <row r="466" spans="1:16" x14ac:dyDescent="0.2">
      <c r="A466" s="175">
        <v>19</v>
      </c>
      <c r="B466" s="421" t="s">
        <v>21</v>
      </c>
      <c r="C466" s="133" t="s">
        <v>95</v>
      </c>
      <c r="D466" s="90" t="s">
        <v>4</v>
      </c>
      <c r="E466" s="151"/>
      <c r="F466" s="151"/>
      <c r="G466" s="151"/>
      <c r="H466" s="151"/>
      <c r="I466" s="151"/>
      <c r="J466" s="152"/>
      <c r="K466" s="149"/>
      <c r="L466" s="149"/>
      <c r="M466" s="149"/>
      <c r="N466" s="157"/>
      <c r="O466" s="197" t="e">
        <f t="shared" si="70"/>
        <v>#DIV/0!</v>
      </c>
      <c r="P466" s="198" t="e">
        <f t="shared" si="74"/>
        <v>#DIV/0!</v>
      </c>
    </row>
    <row r="467" spans="1:16" x14ac:dyDescent="0.2">
      <c r="A467" s="175">
        <v>20</v>
      </c>
      <c r="B467" s="417"/>
      <c r="C467" s="133" t="s">
        <v>96</v>
      </c>
      <c r="D467" s="90" t="s">
        <v>4</v>
      </c>
      <c r="E467" s="151"/>
      <c r="F467" s="151"/>
      <c r="G467" s="151"/>
      <c r="H467" s="151"/>
      <c r="I467" s="151"/>
      <c r="J467" s="152"/>
      <c r="K467" s="149"/>
      <c r="L467" s="149"/>
      <c r="M467" s="149"/>
      <c r="N467" s="157"/>
      <c r="O467" s="197" t="e">
        <f t="shared" si="70"/>
        <v>#DIV/0!</v>
      </c>
      <c r="P467" s="198" t="e">
        <f t="shared" si="74"/>
        <v>#DIV/0!</v>
      </c>
    </row>
    <row r="468" spans="1:16" x14ac:dyDescent="0.2">
      <c r="A468" s="175">
        <v>21</v>
      </c>
      <c r="B468" s="418"/>
      <c r="C468" s="133" t="s">
        <v>97</v>
      </c>
      <c r="D468" s="90" t="s">
        <v>4</v>
      </c>
      <c r="E468" s="151"/>
      <c r="F468" s="151"/>
      <c r="G468" s="151"/>
      <c r="H468" s="151"/>
      <c r="I468" s="151"/>
      <c r="J468" s="152"/>
      <c r="K468" s="149"/>
      <c r="L468" s="149"/>
      <c r="M468" s="149"/>
      <c r="N468" s="157"/>
      <c r="O468" s="197" t="e">
        <f t="shared" si="70"/>
        <v>#DIV/0!</v>
      </c>
      <c r="P468" s="198" t="e">
        <f t="shared" si="74"/>
        <v>#DIV/0!</v>
      </c>
    </row>
    <row r="469" spans="1:16" x14ac:dyDescent="0.2">
      <c r="A469" s="175">
        <v>22</v>
      </c>
      <c r="B469" s="419" t="s">
        <v>32</v>
      </c>
      <c r="C469" s="134" t="s">
        <v>98</v>
      </c>
      <c r="D469" s="127" t="s">
        <v>4</v>
      </c>
      <c r="E469" s="151"/>
      <c r="F469" s="151"/>
      <c r="G469" s="151"/>
      <c r="H469" s="151"/>
      <c r="I469" s="151"/>
      <c r="J469" s="152"/>
      <c r="K469" s="149"/>
      <c r="L469" s="149"/>
      <c r="M469" s="149"/>
      <c r="N469" s="157"/>
      <c r="O469" s="197" t="e">
        <f t="shared" si="70"/>
        <v>#DIV/0!</v>
      </c>
      <c r="P469" s="198" t="e">
        <f t="shared" si="74"/>
        <v>#DIV/0!</v>
      </c>
    </row>
    <row r="470" spans="1:16" x14ac:dyDescent="0.2">
      <c r="A470" s="175">
        <v>23</v>
      </c>
      <c r="B470" s="422"/>
      <c r="C470" s="134" t="s">
        <v>100</v>
      </c>
      <c r="D470" s="129" t="s">
        <v>4</v>
      </c>
      <c r="E470" s="151"/>
      <c r="F470" s="151"/>
      <c r="G470" s="151"/>
      <c r="H470" s="151"/>
      <c r="I470" s="151"/>
      <c r="J470" s="152"/>
      <c r="K470" s="149"/>
      <c r="L470" s="149"/>
      <c r="M470" s="149"/>
      <c r="N470" s="157"/>
      <c r="O470" s="197" t="e">
        <f t="shared" si="70"/>
        <v>#DIV/0!</v>
      </c>
      <c r="P470" s="198" t="e">
        <f t="shared" si="74"/>
        <v>#DIV/0!</v>
      </c>
    </row>
    <row r="471" spans="1:16" ht="13.5" thickBot="1" x14ac:dyDescent="0.25">
      <c r="A471" s="189">
        <v>24</v>
      </c>
      <c r="B471" s="423"/>
      <c r="C471" s="135" t="s">
        <v>99</v>
      </c>
      <c r="D471" s="130" t="s">
        <v>4</v>
      </c>
      <c r="E471" s="158"/>
      <c r="F471" s="158"/>
      <c r="G471" s="158"/>
      <c r="H471" s="158"/>
      <c r="I471" s="158"/>
      <c r="J471" s="158"/>
      <c r="K471" s="159"/>
      <c r="L471" s="159"/>
      <c r="M471" s="159"/>
      <c r="N471" s="160"/>
      <c r="O471" s="197" t="e">
        <f t="shared" si="70"/>
        <v>#DIV/0!</v>
      </c>
      <c r="P471" s="198" t="e">
        <f t="shared" si="74"/>
        <v>#DIV/0!</v>
      </c>
    </row>
    <row r="472" spans="1:16" x14ac:dyDescent="0.2">
      <c r="A472" s="26"/>
      <c r="K472" s="26"/>
      <c r="M472" s="26"/>
      <c r="N472" s="26"/>
      <c r="O472" s="26"/>
      <c r="P472" s="26"/>
    </row>
    <row r="473" spans="1:16" x14ac:dyDescent="0.2">
      <c r="A473" s="217">
        <v>16</v>
      </c>
      <c r="B473" s="103" t="s">
        <v>54</v>
      </c>
      <c r="C473" s="190" t="str">
        <f>+$T11</f>
        <v>NPAM</v>
      </c>
      <c r="E473" s="415" t="str">
        <f>+$T11</f>
        <v>NPAM</v>
      </c>
      <c r="F473" s="415"/>
      <c r="G473" s="415"/>
      <c r="H473" s="415"/>
      <c r="I473" s="415"/>
      <c r="J473" s="415" t="str">
        <f>+$T11</f>
        <v>NPAM</v>
      </c>
      <c r="K473" s="415"/>
      <c r="L473" s="415"/>
      <c r="M473" s="415"/>
      <c r="N473" s="415"/>
      <c r="O473" s="26"/>
      <c r="P473" s="26"/>
    </row>
    <row r="474" spans="1:16" ht="13.5" thickBot="1" x14ac:dyDescent="0.25">
      <c r="A474" s="26"/>
      <c r="K474" s="26"/>
      <c r="M474" s="26"/>
      <c r="N474" s="26"/>
      <c r="O474" s="195" t="s">
        <v>122</v>
      </c>
      <c r="P474" s="195" t="s">
        <v>56</v>
      </c>
    </row>
    <row r="475" spans="1:16" x14ac:dyDescent="0.2">
      <c r="A475" s="101"/>
      <c r="B475" s="102"/>
      <c r="C475" s="131"/>
      <c r="D475" s="99" t="s">
        <v>40</v>
      </c>
      <c r="E475" s="394" t="s">
        <v>42</v>
      </c>
      <c r="F475" s="395"/>
      <c r="G475" s="395"/>
      <c r="H475" s="395"/>
      <c r="I475" s="395"/>
      <c r="J475" s="395"/>
      <c r="K475" s="395"/>
      <c r="L475" s="395"/>
      <c r="M475" s="395"/>
      <c r="N475" s="396"/>
      <c r="O475" s="195" t="s">
        <v>123</v>
      </c>
      <c r="P475" s="195" t="s">
        <v>57</v>
      </c>
    </row>
    <row r="476" spans="1:16" ht="13.5" thickBot="1" x14ac:dyDescent="0.25">
      <c r="A476" s="93" t="s">
        <v>34</v>
      </c>
      <c r="B476" s="94" t="s">
        <v>39</v>
      </c>
      <c r="C476" s="95" t="s">
        <v>38</v>
      </c>
      <c r="D476" s="188" t="s">
        <v>37</v>
      </c>
      <c r="E476" s="145">
        <v>1</v>
      </c>
      <c r="F476" s="146">
        <v>2</v>
      </c>
      <c r="G476" s="147">
        <v>3</v>
      </c>
      <c r="H476" s="147">
        <v>4</v>
      </c>
      <c r="I476" s="147">
        <v>5</v>
      </c>
      <c r="J476" s="147">
        <v>6</v>
      </c>
      <c r="K476" s="147">
        <v>7</v>
      </c>
      <c r="L476" s="147">
        <v>8</v>
      </c>
      <c r="M476" s="147">
        <v>9</v>
      </c>
      <c r="N476" s="144">
        <v>10</v>
      </c>
      <c r="O476" s="196" t="s">
        <v>55</v>
      </c>
      <c r="P476" s="196" t="s">
        <v>113</v>
      </c>
    </row>
    <row r="477" spans="1:16" x14ac:dyDescent="0.2">
      <c r="A477" s="174">
        <v>1</v>
      </c>
      <c r="B477" s="416" t="s">
        <v>27</v>
      </c>
      <c r="C477" s="133" t="s">
        <v>77</v>
      </c>
      <c r="D477" s="89" t="s">
        <v>4</v>
      </c>
      <c r="E477" s="153"/>
      <c r="F477" s="153"/>
      <c r="G477" s="154"/>
      <c r="H477" s="154"/>
      <c r="I477" s="154"/>
      <c r="J477" s="154"/>
      <c r="K477" s="154"/>
      <c r="L477" s="154"/>
      <c r="M477" s="154"/>
      <c r="N477" s="156"/>
      <c r="O477" s="197" t="e">
        <f t="shared" ref="O477:O500" si="75">ROUND(AVERAGE(E477:N477),0)</f>
        <v>#DIV/0!</v>
      </c>
      <c r="P477" s="198" t="e">
        <f>(STDEV(E477:N477))/R$42</f>
        <v>#DIV/0!</v>
      </c>
    </row>
    <row r="478" spans="1:16" x14ac:dyDescent="0.2">
      <c r="A478" s="174">
        <v>2</v>
      </c>
      <c r="B478" s="417"/>
      <c r="C478" s="178" t="s">
        <v>78</v>
      </c>
      <c r="D478" s="90" t="s">
        <v>4</v>
      </c>
      <c r="E478" s="148"/>
      <c r="F478" s="148"/>
      <c r="G478" s="149"/>
      <c r="H478" s="149"/>
      <c r="I478" s="149"/>
      <c r="J478" s="149"/>
      <c r="K478" s="149"/>
      <c r="L478" s="149"/>
      <c r="M478" s="149"/>
      <c r="N478" s="157"/>
      <c r="O478" s="197" t="e">
        <f t="shared" si="75"/>
        <v>#DIV/0!</v>
      </c>
      <c r="P478" s="198" t="e">
        <f t="shared" ref="P478:P483" si="76">(STDEV(E478:N478))/R$42</f>
        <v>#DIV/0!</v>
      </c>
    </row>
    <row r="479" spans="1:16" x14ac:dyDescent="0.2">
      <c r="A479" s="174">
        <v>3</v>
      </c>
      <c r="B479" s="417"/>
      <c r="C479" s="133" t="s">
        <v>79</v>
      </c>
      <c r="D479" s="90" t="s">
        <v>4</v>
      </c>
      <c r="E479" s="148"/>
      <c r="F479" s="148"/>
      <c r="G479" s="149"/>
      <c r="H479" s="149"/>
      <c r="I479" s="149"/>
      <c r="J479" s="149"/>
      <c r="K479" s="149"/>
      <c r="L479" s="149"/>
      <c r="M479" s="149"/>
      <c r="N479" s="157"/>
      <c r="O479" s="197" t="e">
        <f t="shared" si="75"/>
        <v>#DIV/0!</v>
      </c>
      <c r="P479" s="198" t="e">
        <f t="shared" si="76"/>
        <v>#DIV/0!</v>
      </c>
    </row>
    <row r="480" spans="1:16" x14ac:dyDescent="0.2">
      <c r="A480" s="174">
        <v>4</v>
      </c>
      <c r="B480" s="418"/>
      <c r="C480" s="133" t="s">
        <v>80</v>
      </c>
      <c r="D480" s="90" t="s">
        <v>4</v>
      </c>
      <c r="E480" s="148"/>
      <c r="F480" s="148"/>
      <c r="G480" s="149"/>
      <c r="H480" s="149"/>
      <c r="I480" s="149"/>
      <c r="J480" s="149"/>
      <c r="K480" s="149"/>
      <c r="L480" s="149"/>
      <c r="M480" s="149"/>
      <c r="N480" s="157"/>
      <c r="O480" s="197" t="e">
        <f t="shared" si="75"/>
        <v>#DIV/0!</v>
      </c>
      <c r="P480" s="198" t="e">
        <f t="shared" si="76"/>
        <v>#DIV/0!</v>
      </c>
    </row>
    <row r="481" spans="1:16" x14ac:dyDescent="0.2">
      <c r="A481" s="174">
        <v>5</v>
      </c>
      <c r="B481" s="419" t="s">
        <v>28</v>
      </c>
      <c r="C481" s="134" t="s">
        <v>81</v>
      </c>
      <c r="D481" s="127" t="s">
        <v>4</v>
      </c>
      <c r="E481" s="148"/>
      <c r="F481" s="148"/>
      <c r="G481" s="149"/>
      <c r="H481" s="149"/>
      <c r="I481" s="149"/>
      <c r="J481" s="149"/>
      <c r="K481" s="149"/>
      <c r="L481" s="149"/>
      <c r="M481" s="149"/>
      <c r="N481" s="157"/>
      <c r="O481" s="197" t="e">
        <f t="shared" si="75"/>
        <v>#DIV/0!</v>
      </c>
      <c r="P481" s="198" t="e">
        <f t="shared" si="76"/>
        <v>#DIV/0!</v>
      </c>
    </row>
    <row r="482" spans="1:16" x14ac:dyDescent="0.2">
      <c r="A482" s="174">
        <v>6</v>
      </c>
      <c r="B482" s="420"/>
      <c r="C482" s="134" t="s">
        <v>82</v>
      </c>
      <c r="D482" s="127" t="s">
        <v>4</v>
      </c>
      <c r="E482" s="148"/>
      <c r="F482" s="148"/>
      <c r="G482" s="169"/>
      <c r="H482" s="149"/>
      <c r="I482" s="149"/>
      <c r="J482" s="149"/>
      <c r="K482" s="149"/>
      <c r="L482" s="149"/>
      <c r="M482" s="149"/>
      <c r="N482" s="157"/>
      <c r="O482" s="197" t="e">
        <f t="shared" si="75"/>
        <v>#DIV/0!</v>
      </c>
      <c r="P482" s="198" t="e">
        <f t="shared" si="76"/>
        <v>#DIV/0!</v>
      </c>
    </row>
    <row r="483" spans="1:16" x14ac:dyDescent="0.2">
      <c r="A483" s="174">
        <v>7</v>
      </c>
      <c r="B483" s="421" t="s">
        <v>29</v>
      </c>
      <c r="C483" s="133" t="s">
        <v>83</v>
      </c>
      <c r="D483" s="90" t="s">
        <v>4</v>
      </c>
      <c r="E483" s="148"/>
      <c r="F483" s="148"/>
      <c r="G483" s="149"/>
      <c r="H483" s="149"/>
      <c r="I483" s="149"/>
      <c r="J483" s="149"/>
      <c r="K483" s="149"/>
      <c r="L483" s="149"/>
      <c r="M483" s="149"/>
      <c r="N483" s="157"/>
      <c r="O483" s="197" t="e">
        <f t="shared" si="75"/>
        <v>#DIV/0!</v>
      </c>
      <c r="P483" s="198" t="e">
        <f t="shared" si="76"/>
        <v>#DIV/0!</v>
      </c>
    </row>
    <row r="484" spans="1:16" x14ac:dyDescent="0.2">
      <c r="A484" s="174">
        <v>8</v>
      </c>
      <c r="B484" s="417"/>
      <c r="C484" s="133" t="s">
        <v>84</v>
      </c>
      <c r="D484" s="90" t="s">
        <v>6</v>
      </c>
      <c r="E484" s="148"/>
      <c r="F484" s="148"/>
      <c r="G484" s="149"/>
      <c r="H484" s="149"/>
      <c r="I484" s="149"/>
      <c r="J484" s="149"/>
      <c r="K484" s="149"/>
      <c r="L484" s="149"/>
      <c r="M484" s="149"/>
      <c r="N484" s="157"/>
      <c r="O484" s="197" t="e">
        <f t="shared" si="75"/>
        <v>#DIV/0!</v>
      </c>
      <c r="P484" s="198" t="e">
        <f>(STDEV(E484:N484))/R$43</f>
        <v>#DIV/0!</v>
      </c>
    </row>
    <row r="485" spans="1:16" x14ac:dyDescent="0.2">
      <c r="A485" s="174">
        <v>9</v>
      </c>
      <c r="B485" s="418"/>
      <c r="C485" s="133" t="s">
        <v>85</v>
      </c>
      <c r="D485" s="90" t="s">
        <v>4</v>
      </c>
      <c r="E485" s="148"/>
      <c r="F485" s="148"/>
      <c r="G485" s="149"/>
      <c r="H485" s="149"/>
      <c r="I485" s="149"/>
      <c r="J485" s="149"/>
      <c r="K485" s="149"/>
      <c r="L485" s="149"/>
      <c r="M485" s="149"/>
      <c r="N485" s="157"/>
      <c r="O485" s="197" t="e">
        <f t="shared" si="75"/>
        <v>#DIV/0!</v>
      </c>
      <c r="P485" s="198" t="e">
        <f t="shared" ref="P485:P486" si="77">(STDEV(E485:N485))/R$42</f>
        <v>#DIV/0!</v>
      </c>
    </row>
    <row r="486" spans="1:16" x14ac:dyDescent="0.2">
      <c r="A486" s="174">
        <v>10</v>
      </c>
      <c r="B486" s="419" t="s">
        <v>101</v>
      </c>
      <c r="C486" s="134" t="s">
        <v>86</v>
      </c>
      <c r="D486" s="127" t="s">
        <v>4</v>
      </c>
      <c r="E486" s="148"/>
      <c r="F486" s="148"/>
      <c r="G486" s="149"/>
      <c r="H486" s="149"/>
      <c r="I486" s="149"/>
      <c r="J486" s="149"/>
      <c r="K486" s="149"/>
      <c r="L486" s="149"/>
      <c r="M486" s="149"/>
      <c r="N486" s="157"/>
      <c r="O486" s="197" t="e">
        <f t="shared" si="75"/>
        <v>#DIV/0!</v>
      </c>
      <c r="P486" s="198" t="e">
        <f t="shared" si="77"/>
        <v>#DIV/0!</v>
      </c>
    </row>
    <row r="487" spans="1:16" x14ac:dyDescent="0.2">
      <c r="A487" s="174">
        <v>11</v>
      </c>
      <c r="B487" s="420"/>
      <c r="C487" s="134" t="s">
        <v>87</v>
      </c>
      <c r="D487" s="128" t="s">
        <v>6</v>
      </c>
      <c r="E487" s="148"/>
      <c r="F487" s="148"/>
      <c r="G487" s="149"/>
      <c r="H487" s="149"/>
      <c r="I487" s="149"/>
      <c r="J487" s="149"/>
      <c r="K487" s="149"/>
      <c r="L487" s="149"/>
      <c r="M487" s="149"/>
      <c r="N487" s="157"/>
      <c r="O487" s="197" t="e">
        <f t="shared" si="75"/>
        <v>#DIV/0!</v>
      </c>
      <c r="P487" s="198" t="e">
        <f>(STDEV(E487:N487))/R$43</f>
        <v>#DIV/0!</v>
      </c>
    </row>
    <row r="488" spans="1:16" x14ac:dyDescent="0.2">
      <c r="A488" s="174">
        <v>12</v>
      </c>
      <c r="B488" s="421" t="s">
        <v>30</v>
      </c>
      <c r="C488" s="179" t="s">
        <v>88</v>
      </c>
      <c r="D488" s="91" t="s">
        <v>4</v>
      </c>
      <c r="E488" s="148"/>
      <c r="F488" s="148"/>
      <c r="G488" s="149"/>
      <c r="H488" s="149"/>
      <c r="I488" s="149"/>
      <c r="J488" s="149"/>
      <c r="K488" s="149"/>
      <c r="L488" s="149"/>
      <c r="M488" s="149"/>
      <c r="N488" s="157"/>
      <c r="O488" s="197" t="e">
        <f t="shared" si="75"/>
        <v>#DIV/0!</v>
      </c>
      <c r="P488" s="198" t="e">
        <f t="shared" ref="P488:P489" si="78">(STDEV(E488:N488))/R$42</f>
        <v>#DIV/0!</v>
      </c>
    </row>
    <row r="489" spans="1:16" x14ac:dyDescent="0.2">
      <c r="A489" s="174">
        <v>13</v>
      </c>
      <c r="B489" s="418"/>
      <c r="C489" s="133" t="s">
        <v>89</v>
      </c>
      <c r="D489" s="90" t="s">
        <v>4</v>
      </c>
      <c r="E489" s="148"/>
      <c r="F489" s="148"/>
      <c r="G489" s="149"/>
      <c r="H489" s="149"/>
      <c r="I489" s="149"/>
      <c r="J489" s="149"/>
      <c r="K489" s="149"/>
      <c r="L489" s="149"/>
      <c r="M489" s="149"/>
      <c r="N489" s="157"/>
      <c r="O489" s="197" t="e">
        <f t="shared" si="75"/>
        <v>#DIV/0!</v>
      </c>
      <c r="P489" s="198" t="e">
        <f t="shared" si="78"/>
        <v>#DIV/0!</v>
      </c>
    </row>
    <row r="490" spans="1:16" x14ac:dyDescent="0.2">
      <c r="A490" s="174">
        <v>14</v>
      </c>
      <c r="B490" s="419" t="s">
        <v>31</v>
      </c>
      <c r="C490" s="134" t="s">
        <v>90</v>
      </c>
      <c r="D490" s="128" t="s">
        <v>5</v>
      </c>
      <c r="E490" s="148"/>
      <c r="F490" s="148"/>
      <c r="G490" s="149"/>
      <c r="H490" s="149"/>
      <c r="I490" s="149"/>
      <c r="J490" s="149"/>
      <c r="K490" s="149"/>
      <c r="L490" s="149"/>
      <c r="M490" s="149"/>
      <c r="N490" s="157"/>
      <c r="O490" s="197" t="e">
        <f t="shared" si="75"/>
        <v>#DIV/0!</v>
      </c>
      <c r="P490" s="198" t="e">
        <f>(STDEV(E490:N490))/R$44</f>
        <v>#DIV/0!</v>
      </c>
    </row>
    <row r="491" spans="1:16" x14ac:dyDescent="0.2">
      <c r="A491" s="174">
        <v>15</v>
      </c>
      <c r="B491" s="422"/>
      <c r="C491" s="134" t="s">
        <v>91</v>
      </c>
      <c r="D491" s="128" t="s">
        <v>6</v>
      </c>
      <c r="E491" s="150"/>
      <c r="F491" s="150"/>
      <c r="G491" s="150"/>
      <c r="H491" s="150"/>
      <c r="I491" s="148"/>
      <c r="J491" s="148"/>
      <c r="K491" s="149"/>
      <c r="L491" s="149"/>
      <c r="M491" s="149"/>
      <c r="N491" s="157"/>
      <c r="O491" s="197" t="e">
        <f t="shared" si="75"/>
        <v>#DIV/0!</v>
      </c>
      <c r="P491" s="198" t="e">
        <f>(STDEV(E491:N491))/R$43</f>
        <v>#DIV/0!</v>
      </c>
    </row>
    <row r="492" spans="1:16" x14ac:dyDescent="0.2">
      <c r="A492" s="174">
        <v>16</v>
      </c>
      <c r="B492" s="422"/>
      <c r="C492" s="134" t="s">
        <v>92</v>
      </c>
      <c r="D492" s="127" t="s">
        <v>4</v>
      </c>
      <c r="E492" s="151"/>
      <c r="F492" s="151"/>
      <c r="G492" s="151"/>
      <c r="H492" s="151"/>
      <c r="I492" s="151"/>
      <c r="J492" s="152"/>
      <c r="K492" s="149"/>
      <c r="L492" s="149"/>
      <c r="M492" s="149"/>
      <c r="N492" s="157"/>
      <c r="O492" s="197" t="e">
        <f t="shared" si="75"/>
        <v>#DIV/0!</v>
      </c>
      <c r="P492" s="198" t="e">
        <f t="shared" ref="P492:P500" si="79">(STDEV(E492:N492))/R$42</f>
        <v>#DIV/0!</v>
      </c>
    </row>
    <row r="493" spans="1:16" x14ac:dyDescent="0.2">
      <c r="A493" s="175">
        <v>17</v>
      </c>
      <c r="B493" s="422"/>
      <c r="C493" s="134" t="s">
        <v>93</v>
      </c>
      <c r="D493" s="127" t="s">
        <v>4</v>
      </c>
      <c r="E493" s="151"/>
      <c r="F493" s="151"/>
      <c r="G493" s="151"/>
      <c r="H493" s="151"/>
      <c r="I493" s="151"/>
      <c r="J493" s="152"/>
      <c r="K493" s="149"/>
      <c r="L493" s="149"/>
      <c r="M493" s="149"/>
      <c r="N493" s="157"/>
      <c r="O493" s="197" t="e">
        <f t="shared" si="75"/>
        <v>#DIV/0!</v>
      </c>
      <c r="P493" s="198" t="e">
        <f t="shared" si="79"/>
        <v>#DIV/0!</v>
      </c>
    </row>
    <row r="494" spans="1:16" x14ac:dyDescent="0.2">
      <c r="A494" s="175">
        <v>18</v>
      </c>
      <c r="B494" s="420"/>
      <c r="C494" s="134" t="s">
        <v>94</v>
      </c>
      <c r="D494" s="127" t="s">
        <v>4</v>
      </c>
      <c r="E494" s="151"/>
      <c r="F494" s="151"/>
      <c r="G494" s="151"/>
      <c r="H494" s="151"/>
      <c r="I494" s="151"/>
      <c r="J494" s="152"/>
      <c r="K494" s="149"/>
      <c r="L494" s="149"/>
      <c r="M494" s="149"/>
      <c r="N494" s="157"/>
      <c r="O494" s="197" t="e">
        <f t="shared" si="75"/>
        <v>#DIV/0!</v>
      </c>
      <c r="P494" s="198" t="e">
        <f t="shared" si="79"/>
        <v>#DIV/0!</v>
      </c>
    </row>
    <row r="495" spans="1:16" x14ac:dyDescent="0.2">
      <c r="A495" s="175">
        <v>19</v>
      </c>
      <c r="B495" s="421" t="s">
        <v>21</v>
      </c>
      <c r="C495" s="133" t="s">
        <v>95</v>
      </c>
      <c r="D495" s="90" t="s">
        <v>4</v>
      </c>
      <c r="E495" s="151"/>
      <c r="F495" s="151"/>
      <c r="G495" s="151"/>
      <c r="H495" s="151"/>
      <c r="I495" s="151"/>
      <c r="J495" s="152"/>
      <c r="K495" s="149"/>
      <c r="L495" s="149"/>
      <c r="M495" s="149"/>
      <c r="N495" s="157"/>
      <c r="O495" s="197" t="e">
        <f t="shared" si="75"/>
        <v>#DIV/0!</v>
      </c>
      <c r="P495" s="198" t="e">
        <f t="shared" si="79"/>
        <v>#DIV/0!</v>
      </c>
    </row>
    <row r="496" spans="1:16" x14ac:dyDescent="0.2">
      <c r="A496" s="175">
        <v>20</v>
      </c>
      <c r="B496" s="417"/>
      <c r="C496" s="133" t="s">
        <v>96</v>
      </c>
      <c r="D496" s="90" t="s">
        <v>4</v>
      </c>
      <c r="E496" s="151"/>
      <c r="F496" s="151"/>
      <c r="G496" s="151"/>
      <c r="H496" s="151"/>
      <c r="I496" s="151"/>
      <c r="J496" s="152"/>
      <c r="K496" s="149"/>
      <c r="L496" s="149"/>
      <c r="M496" s="149"/>
      <c r="N496" s="157"/>
      <c r="O496" s="197" t="e">
        <f t="shared" si="75"/>
        <v>#DIV/0!</v>
      </c>
      <c r="P496" s="198" t="e">
        <f t="shared" si="79"/>
        <v>#DIV/0!</v>
      </c>
    </row>
    <row r="497" spans="1:16" x14ac:dyDescent="0.2">
      <c r="A497" s="175">
        <v>21</v>
      </c>
      <c r="B497" s="418"/>
      <c r="C497" s="133" t="s">
        <v>97</v>
      </c>
      <c r="D497" s="90" t="s">
        <v>4</v>
      </c>
      <c r="E497" s="151"/>
      <c r="F497" s="151"/>
      <c r="G497" s="151"/>
      <c r="H497" s="151"/>
      <c r="I497" s="151"/>
      <c r="J497" s="152"/>
      <c r="K497" s="149"/>
      <c r="L497" s="149"/>
      <c r="M497" s="149"/>
      <c r="N497" s="157"/>
      <c r="O497" s="197" t="e">
        <f t="shared" si="75"/>
        <v>#DIV/0!</v>
      </c>
      <c r="P497" s="198" t="e">
        <f t="shared" si="79"/>
        <v>#DIV/0!</v>
      </c>
    </row>
    <row r="498" spans="1:16" x14ac:dyDescent="0.2">
      <c r="A498" s="175">
        <v>22</v>
      </c>
      <c r="B498" s="419" t="s">
        <v>32</v>
      </c>
      <c r="C498" s="134" t="s">
        <v>98</v>
      </c>
      <c r="D498" s="127" t="s">
        <v>4</v>
      </c>
      <c r="E498" s="151"/>
      <c r="F498" s="151"/>
      <c r="G498" s="151"/>
      <c r="H498" s="151"/>
      <c r="I498" s="151"/>
      <c r="J498" s="152"/>
      <c r="K498" s="149"/>
      <c r="L498" s="149"/>
      <c r="M498" s="149"/>
      <c r="N498" s="157"/>
      <c r="O498" s="197" t="e">
        <f t="shared" si="75"/>
        <v>#DIV/0!</v>
      </c>
      <c r="P498" s="198" t="e">
        <f t="shared" si="79"/>
        <v>#DIV/0!</v>
      </c>
    </row>
    <row r="499" spans="1:16" x14ac:dyDescent="0.2">
      <c r="A499" s="175">
        <v>23</v>
      </c>
      <c r="B499" s="422"/>
      <c r="C499" s="134" t="s">
        <v>100</v>
      </c>
      <c r="D499" s="129" t="s">
        <v>4</v>
      </c>
      <c r="E499" s="151"/>
      <c r="F499" s="151"/>
      <c r="G499" s="151"/>
      <c r="H499" s="151"/>
      <c r="I499" s="151"/>
      <c r="J499" s="152"/>
      <c r="K499" s="149"/>
      <c r="L499" s="149"/>
      <c r="M499" s="149"/>
      <c r="N499" s="157"/>
      <c r="O499" s="197" t="e">
        <f t="shared" si="75"/>
        <v>#DIV/0!</v>
      </c>
      <c r="P499" s="198" t="e">
        <f t="shared" si="79"/>
        <v>#DIV/0!</v>
      </c>
    </row>
    <row r="500" spans="1:16" ht="13.5" thickBot="1" x14ac:dyDescent="0.25">
      <c r="A500" s="189">
        <v>24</v>
      </c>
      <c r="B500" s="423"/>
      <c r="C500" s="135" t="s">
        <v>99</v>
      </c>
      <c r="D500" s="130" t="s">
        <v>4</v>
      </c>
      <c r="E500" s="158"/>
      <c r="F500" s="158"/>
      <c r="G500" s="158"/>
      <c r="H500" s="158"/>
      <c r="I500" s="158"/>
      <c r="J500" s="158"/>
      <c r="K500" s="159"/>
      <c r="L500" s="159"/>
      <c r="M500" s="159"/>
      <c r="N500" s="160"/>
      <c r="O500" s="197" t="e">
        <f t="shared" si="75"/>
        <v>#DIV/0!</v>
      </c>
      <c r="P500" s="198" t="e">
        <f t="shared" si="79"/>
        <v>#DIV/0!</v>
      </c>
    </row>
    <row r="502" spans="1:16" x14ac:dyDescent="0.2">
      <c r="A502" s="217">
        <v>17</v>
      </c>
      <c r="B502" s="103" t="s">
        <v>54</v>
      </c>
      <c r="C502" s="190" t="str">
        <f>+$U11</f>
        <v>Sediment</v>
      </c>
      <c r="E502" s="415" t="str">
        <f>+$U11</f>
        <v>Sediment</v>
      </c>
      <c r="F502" s="415"/>
      <c r="G502" s="415"/>
      <c r="H502" s="415"/>
      <c r="I502" s="415"/>
      <c r="J502" s="415" t="str">
        <f>+$U11</f>
        <v>Sediment</v>
      </c>
      <c r="K502" s="415"/>
      <c r="L502" s="415"/>
      <c r="M502" s="415"/>
      <c r="N502" s="415"/>
      <c r="O502" s="52" t="s">
        <v>58</v>
      </c>
      <c r="P502" s="26"/>
    </row>
    <row r="503" spans="1:16" ht="13.5" thickBot="1" x14ac:dyDescent="0.25">
      <c r="A503" s="26"/>
      <c r="I503" s="14"/>
      <c r="J503" s="14"/>
      <c r="K503" s="14"/>
      <c r="M503" s="26"/>
      <c r="N503" s="26"/>
      <c r="O503" s="195" t="s">
        <v>122</v>
      </c>
      <c r="P503" s="195" t="s">
        <v>56</v>
      </c>
    </row>
    <row r="504" spans="1:16" x14ac:dyDescent="0.2">
      <c r="A504" s="101"/>
      <c r="B504" s="102"/>
      <c r="C504" s="131"/>
      <c r="D504" s="99" t="s">
        <v>40</v>
      </c>
      <c r="E504" s="394" t="s">
        <v>42</v>
      </c>
      <c r="F504" s="395"/>
      <c r="G504" s="395"/>
      <c r="H504" s="395"/>
      <c r="I504" s="395"/>
      <c r="J504" s="395"/>
      <c r="K504" s="395"/>
      <c r="L504" s="395"/>
      <c r="M504" s="395"/>
      <c r="N504" s="395"/>
      <c r="O504" s="195" t="s">
        <v>123</v>
      </c>
      <c r="P504" s="195" t="s">
        <v>57</v>
      </c>
    </row>
    <row r="505" spans="1:16" ht="13.5" thickBot="1" x14ac:dyDescent="0.25">
      <c r="A505" s="93" t="s">
        <v>34</v>
      </c>
      <c r="B505" s="94" t="s">
        <v>39</v>
      </c>
      <c r="C505" s="95" t="s">
        <v>38</v>
      </c>
      <c r="D505" s="188" t="s">
        <v>37</v>
      </c>
      <c r="E505" s="145">
        <v>1</v>
      </c>
      <c r="F505" s="146">
        <v>2</v>
      </c>
      <c r="G505" s="147">
        <v>3</v>
      </c>
      <c r="H505" s="147">
        <v>4</v>
      </c>
      <c r="I505" s="147">
        <v>5</v>
      </c>
      <c r="J505" s="147">
        <v>6</v>
      </c>
      <c r="K505" s="147">
        <v>7</v>
      </c>
      <c r="L505" s="147">
        <v>8</v>
      </c>
      <c r="M505" s="147">
        <v>9</v>
      </c>
      <c r="N505" s="191">
        <v>10</v>
      </c>
      <c r="O505" s="196" t="s">
        <v>55</v>
      </c>
      <c r="P505" s="196" t="s">
        <v>113</v>
      </c>
    </row>
    <row r="506" spans="1:16" x14ac:dyDescent="0.2">
      <c r="A506" s="174">
        <v>1</v>
      </c>
      <c r="B506" s="416" t="s">
        <v>27</v>
      </c>
      <c r="C506" s="133" t="s">
        <v>77</v>
      </c>
      <c r="D506" s="89" t="s">
        <v>4</v>
      </c>
      <c r="E506" s="153"/>
      <c r="F506" s="153"/>
      <c r="G506" s="154"/>
      <c r="H506" s="154"/>
      <c r="I506" s="154"/>
      <c r="J506" s="154"/>
      <c r="K506" s="154"/>
      <c r="L506" s="154"/>
      <c r="M506" s="154"/>
      <c r="N506" s="192"/>
      <c r="O506" s="197" t="e">
        <f t="shared" ref="O506:O529" si="80">ROUND(AVERAGE(E506:N506),0)</f>
        <v>#DIV/0!</v>
      </c>
      <c r="P506" s="198" t="e">
        <f>(STDEV(E506:N506))/R$42</f>
        <v>#DIV/0!</v>
      </c>
    </row>
    <row r="507" spans="1:16" x14ac:dyDescent="0.2">
      <c r="A507" s="174">
        <v>2</v>
      </c>
      <c r="B507" s="417"/>
      <c r="C507" s="178" t="s">
        <v>78</v>
      </c>
      <c r="D507" s="90" t="s">
        <v>4</v>
      </c>
      <c r="E507" s="148"/>
      <c r="F507" s="148"/>
      <c r="G507" s="149"/>
      <c r="H507" s="149"/>
      <c r="I507" s="149"/>
      <c r="J507" s="149"/>
      <c r="K507" s="149"/>
      <c r="L507" s="149"/>
      <c r="M507" s="149"/>
      <c r="N507" s="193"/>
      <c r="O507" s="197" t="e">
        <f t="shared" si="80"/>
        <v>#DIV/0!</v>
      </c>
      <c r="P507" s="198" t="e">
        <f t="shared" ref="P507:P512" si="81">(STDEV(E507:N507))/R$42</f>
        <v>#DIV/0!</v>
      </c>
    </row>
    <row r="508" spans="1:16" x14ac:dyDescent="0.2">
      <c r="A508" s="174">
        <v>3</v>
      </c>
      <c r="B508" s="417"/>
      <c r="C508" s="133" t="s">
        <v>79</v>
      </c>
      <c r="D508" s="90" t="s">
        <v>4</v>
      </c>
      <c r="E508" s="148"/>
      <c r="F508" s="148"/>
      <c r="G508" s="149"/>
      <c r="H508" s="149"/>
      <c r="I508" s="149"/>
      <c r="J508" s="149"/>
      <c r="K508" s="149"/>
      <c r="L508" s="149"/>
      <c r="M508" s="149"/>
      <c r="N508" s="193"/>
      <c r="O508" s="197" t="e">
        <f t="shared" si="80"/>
        <v>#DIV/0!</v>
      </c>
      <c r="P508" s="198" t="e">
        <f t="shared" si="81"/>
        <v>#DIV/0!</v>
      </c>
    </row>
    <row r="509" spans="1:16" x14ac:dyDescent="0.2">
      <c r="A509" s="174">
        <v>4</v>
      </c>
      <c r="B509" s="418"/>
      <c r="C509" s="133" t="s">
        <v>80</v>
      </c>
      <c r="D509" s="90" t="s">
        <v>4</v>
      </c>
      <c r="E509" s="148"/>
      <c r="F509" s="148"/>
      <c r="G509" s="149"/>
      <c r="H509" s="149"/>
      <c r="I509" s="149"/>
      <c r="J509" s="149"/>
      <c r="K509" s="149"/>
      <c r="L509" s="149"/>
      <c r="M509" s="149"/>
      <c r="N509" s="193"/>
      <c r="O509" s="197" t="e">
        <f t="shared" si="80"/>
        <v>#DIV/0!</v>
      </c>
      <c r="P509" s="198" t="e">
        <f t="shared" si="81"/>
        <v>#DIV/0!</v>
      </c>
    </row>
    <row r="510" spans="1:16" x14ac:dyDescent="0.2">
      <c r="A510" s="174">
        <v>5</v>
      </c>
      <c r="B510" s="419" t="s">
        <v>28</v>
      </c>
      <c r="C510" s="134" t="s">
        <v>81</v>
      </c>
      <c r="D510" s="127" t="s">
        <v>4</v>
      </c>
      <c r="E510" s="148"/>
      <c r="F510" s="148"/>
      <c r="G510" s="149"/>
      <c r="H510" s="149"/>
      <c r="I510" s="149"/>
      <c r="J510" s="149"/>
      <c r="K510" s="149"/>
      <c r="L510" s="149"/>
      <c r="M510" s="149"/>
      <c r="N510" s="193"/>
      <c r="O510" s="197" t="e">
        <f t="shared" si="80"/>
        <v>#DIV/0!</v>
      </c>
      <c r="P510" s="198" t="e">
        <f t="shared" si="81"/>
        <v>#DIV/0!</v>
      </c>
    </row>
    <row r="511" spans="1:16" x14ac:dyDescent="0.2">
      <c r="A511" s="174">
        <v>6</v>
      </c>
      <c r="B511" s="420"/>
      <c r="C511" s="134" t="s">
        <v>82</v>
      </c>
      <c r="D511" s="127" t="s">
        <v>4</v>
      </c>
      <c r="E511" s="148"/>
      <c r="F511" s="148"/>
      <c r="G511" s="169"/>
      <c r="H511" s="149"/>
      <c r="I511" s="149"/>
      <c r="J511" s="149"/>
      <c r="K511" s="149"/>
      <c r="L511" s="149"/>
      <c r="M511" s="149"/>
      <c r="N511" s="193"/>
      <c r="O511" s="197" t="e">
        <f t="shared" si="80"/>
        <v>#DIV/0!</v>
      </c>
      <c r="P511" s="198" t="e">
        <f t="shared" si="81"/>
        <v>#DIV/0!</v>
      </c>
    </row>
    <row r="512" spans="1:16" x14ac:dyDescent="0.2">
      <c r="A512" s="174">
        <v>7</v>
      </c>
      <c r="B512" s="421" t="s">
        <v>29</v>
      </c>
      <c r="C512" s="133" t="s">
        <v>83</v>
      </c>
      <c r="D512" s="90" t="s">
        <v>4</v>
      </c>
      <c r="E512" s="148"/>
      <c r="F512" s="148"/>
      <c r="G512" s="149"/>
      <c r="H512" s="149"/>
      <c r="I512" s="149"/>
      <c r="J512" s="149"/>
      <c r="K512" s="149"/>
      <c r="L512" s="149"/>
      <c r="M512" s="149"/>
      <c r="N512" s="193"/>
      <c r="O512" s="197" t="e">
        <f t="shared" si="80"/>
        <v>#DIV/0!</v>
      </c>
      <c r="P512" s="198" t="e">
        <f t="shared" si="81"/>
        <v>#DIV/0!</v>
      </c>
    </row>
    <row r="513" spans="1:16" x14ac:dyDescent="0.2">
      <c r="A513" s="174">
        <v>8</v>
      </c>
      <c r="B513" s="417"/>
      <c r="C513" s="133" t="s">
        <v>84</v>
      </c>
      <c r="D513" s="90" t="s">
        <v>6</v>
      </c>
      <c r="E513" s="148"/>
      <c r="F513" s="148"/>
      <c r="G513" s="149"/>
      <c r="H513" s="149"/>
      <c r="I513" s="149"/>
      <c r="J513" s="149"/>
      <c r="K513" s="149"/>
      <c r="L513" s="149"/>
      <c r="M513" s="149"/>
      <c r="N513" s="193"/>
      <c r="O513" s="197" t="e">
        <f t="shared" si="80"/>
        <v>#DIV/0!</v>
      </c>
      <c r="P513" s="198" t="e">
        <f>(STDEV(E513:N513))/R$43</f>
        <v>#DIV/0!</v>
      </c>
    </row>
    <row r="514" spans="1:16" x14ac:dyDescent="0.2">
      <c r="A514" s="174">
        <v>9</v>
      </c>
      <c r="B514" s="418"/>
      <c r="C514" s="133" t="s">
        <v>85</v>
      </c>
      <c r="D514" s="90" t="s">
        <v>4</v>
      </c>
      <c r="E514" s="148"/>
      <c r="F514" s="148"/>
      <c r="G514" s="149"/>
      <c r="H514" s="149"/>
      <c r="I514" s="149"/>
      <c r="J514" s="149"/>
      <c r="K514" s="149"/>
      <c r="L514" s="149"/>
      <c r="M514" s="149"/>
      <c r="N514" s="193"/>
      <c r="O514" s="197" t="e">
        <f t="shared" si="80"/>
        <v>#DIV/0!</v>
      </c>
      <c r="P514" s="198" t="e">
        <f t="shared" ref="P514:P515" si="82">(STDEV(E514:N514))/R$42</f>
        <v>#DIV/0!</v>
      </c>
    </row>
    <row r="515" spans="1:16" x14ac:dyDescent="0.2">
      <c r="A515" s="174">
        <v>10</v>
      </c>
      <c r="B515" s="419" t="s">
        <v>101</v>
      </c>
      <c r="C515" s="134" t="s">
        <v>86</v>
      </c>
      <c r="D515" s="127" t="s">
        <v>4</v>
      </c>
      <c r="E515" s="148"/>
      <c r="F515" s="148"/>
      <c r="G515" s="149"/>
      <c r="H515" s="149"/>
      <c r="I515" s="149"/>
      <c r="J515" s="149"/>
      <c r="K515" s="149"/>
      <c r="L515" s="149"/>
      <c r="M515" s="149"/>
      <c r="N515" s="193"/>
      <c r="O515" s="197" t="e">
        <f t="shared" si="80"/>
        <v>#DIV/0!</v>
      </c>
      <c r="P515" s="198" t="e">
        <f t="shared" si="82"/>
        <v>#DIV/0!</v>
      </c>
    </row>
    <row r="516" spans="1:16" x14ac:dyDescent="0.2">
      <c r="A516" s="174">
        <v>11</v>
      </c>
      <c r="B516" s="420"/>
      <c r="C516" s="134" t="s">
        <v>87</v>
      </c>
      <c r="D516" s="128" t="s">
        <v>6</v>
      </c>
      <c r="E516" s="148"/>
      <c r="F516" s="148"/>
      <c r="G516" s="149"/>
      <c r="H516" s="149"/>
      <c r="I516" s="149"/>
      <c r="J516" s="149"/>
      <c r="K516" s="149"/>
      <c r="L516" s="149"/>
      <c r="M516" s="149"/>
      <c r="N516" s="193"/>
      <c r="O516" s="197" t="e">
        <f t="shared" si="80"/>
        <v>#DIV/0!</v>
      </c>
      <c r="P516" s="198" t="e">
        <f>(STDEV(E516:N516))/R$43</f>
        <v>#DIV/0!</v>
      </c>
    </row>
    <row r="517" spans="1:16" x14ac:dyDescent="0.2">
      <c r="A517" s="174">
        <v>12</v>
      </c>
      <c r="B517" s="421" t="s">
        <v>30</v>
      </c>
      <c r="C517" s="179" t="s">
        <v>88</v>
      </c>
      <c r="D517" s="91" t="s">
        <v>4</v>
      </c>
      <c r="E517" s="148"/>
      <c r="F517" s="148"/>
      <c r="G517" s="149"/>
      <c r="H517" s="149"/>
      <c r="I517" s="149"/>
      <c r="J517" s="149"/>
      <c r="K517" s="149"/>
      <c r="L517" s="149"/>
      <c r="M517" s="149"/>
      <c r="N517" s="193"/>
      <c r="O517" s="197" t="e">
        <f t="shared" si="80"/>
        <v>#DIV/0!</v>
      </c>
      <c r="P517" s="198" t="e">
        <f t="shared" ref="P517:P518" si="83">(STDEV(E517:N517))/R$42</f>
        <v>#DIV/0!</v>
      </c>
    </row>
    <row r="518" spans="1:16" x14ac:dyDescent="0.2">
      <c r="A518" s="174">
        <v>13</v>
      </c>
      <c r="B518" s="418"/>
      <c r="C518" s="133" t="s">
        <v>89</v>
      </c>
      <c r="D518" s="90" t="s">
        <v>4</v>
      </c>
      <c r="E518" s="148"/>
      <c r="F518" s="148"/>
      <c r="G518" s="149"/>
      <c r="H518" s="149"/>
      <c r="I518" s="149"/>
      <c r="J518" s="149"/>
      <c r="K518" s="149"/>
      <c r="L518" s="149"/>
      <c r="M518" s="149"/>
      <c r="N518" s="193"/>
      <c r="O518" s="197" t="e">
        <f t="shared" si="80"/>
        <v>#DIV/0!</v>
      </c>
      <c r="P518" s="198" t="e">
        <f t="shared" si="83"/>
        <v>#DIV/0!</v>
      </c>
    </row>
    <row r="519" spans="1:16" x14ac:dyDescent="0.2">
      <c r="A519" s="174">
        <v>14</v>
      </c>
      <c r="B519" s="419" t="s">
        <v>31</v>
      </c>
      <c r="C519" s="134" t="s">
        <v>90</v>
      </c>
      <c r="D519" s="128" t="s">
        <v>5</v>
      </c>
      <c r="E519" s="148"/>
      <c r="F519" s="148"/>
      <c r="G519" s="149"/>
      <c r="H519" s="149"/>
      <c r="I519" s="149"/>
      <c r="J519" s="149"/>
      <c r="K519" s="149"/>
      <c r="L519" s="149"/>
      <c r="M519" s="149"/>
      <c r="N519" s="193"/>
      <c r="O519" s="197" t="e">
        <f t="shared" si="80"/>
        <v>#DIV/0!</v>
      </c>
      <c r="P519" s="198" t="e">
        <f>(STDEV(E519:N519))/R$44</f>
        <v>#DIV/0!</v>
      </c>
    </row>
    <row r="520" spans="1:16" x14ac:dyDescent="0.2">
      <c r="A520" s="174">
        <v>15</v>
      </c>
      <c r="B520" s="422"/>
      <c r="C520" s="134" t="s">
        <v>91</v>
      </c>
      <c r="D520" s="128" t="s">
        <v>6</v>
      </c>
      <c r="E520" s="150"/>
      <c r="F520" s="150"/>
      <c r="G520" s="150"/>
      <c r="H520" s="150"/>
      <c r="I520" s="148"/>
      <c r="J520" s="148"/>
      <c r="K520" s="149"/>
      <c r="L520" s="149"/>
      <c r="M520" s="149"/>
      <c r="N520" s="193"/>
      <c r="O520" s="197" t="e">
        <f t="shared" si="80"/>
        <v>#DIV/0!</v>
      </c>
      <c r="P520" s="198" t="e">
        <f>(STDEV(E520:N520))/R$43</f>
        <v>#DIV/0!</v>
      </c>
    </row>
    <row r="521" spans="1:16" x14ac:dyDescent="0.2">
      <c r="A521" s="174">
        <v>16</v>
      </c>
      <c r="B521" s="422"/>
      <c r="C521" s="134" t="s">
        <v>92</v>
      </c>
      <c r="D521" s="127" t="s">
        <v>4</v>
      </c>
      <c r="E521" s="151"/>
      <c r="F521" s="151"/>
      <c r="G521" s="151"/>
      <c r="H521" s="151"/>
      <c r="I521" s="151"/>
      <c r="J521" s="152"/>
      <c r="K521" s="149"/>
      <c r="L521" s="149"/>
      <c r="M521" s="149"/>
      <c r="N521" s="193"/>
      <c r="O521" s="197" t="e">
        <f t="shared" si="80"/>
        <v>#DIV/0!</v>
      </c>
      <c r="P521" s="198" t="e">
        <f t="shared" ref="P521:P529" si="84">(STDEV(E521:N521))/R$42</f>
        <v>#DIV/0!</v>
      </c>
    </row>
    <row r="522" spans="1:16" x14ac:dyDescent="0.2">
      <c r="A522" s="175">
        <v>17</v>
      </c>
      <c r="B522" s="422"/>
      <c r="C522" s="134" t="s">
        <v>93</v>
      </c>
      <c r="D522" s="127" t="s">
        <v>4</v>
      </c>
      <c r="E522" s="151"/>
      <c r="F522" s="151"/>
      <c r="G522" s="151"/>
      <c r="H522" s="151"/>
      <c r="I522" s="151"/>
      <c r="J522" s="152"/>
      <c r="K522" s="149"/>
      <c r="L522" s="149"/>
      <c r="M522" s="149"/>
      <c r="N522" s="193"/>
      <c r="O522" s="197" t="e">
        <f t="shared" si="80"/>
        <v>#DIV/0!</v>
      </c>
      <c r="P522" s="198" t="e">
        <f t="shared" si="84"/>
        <v>#DIV/0!</v>
      </c>
    </row>
    <row r="523" spans="1:16" x14ac:dyDescent="0.2">
      <c r="A523" s="175">
        <v>18</v>
      </c>
      <c r="B523" s="420"/>
      <c r="C523" s="134" t="s">
        <v>94</v>
      </c>
      <c r="D523" s="127" t="s">
        <v>4</v>
      </c>
      <c r="E523" s="151"/>
      <c r="F523" s="151"/>
      <c r="G523" s="151"/>
      <c r="H523" s="151"/>
      <c r="I523" s="151"/>
      <c r="J523" s="152"/>
      <c r="K523" s="149"/>
      <c r="L523" s="149"/>
      <c r="M523" s="149"/>
      <c r="N523" s="193"/>
      <c r="O523" s="197" t="e">
        <f t="shared" si="80"/>
        <v>#DIV/0!</v>
      </c>
      <c r="P523" s="198" t="e">
        <f t="shared" si="84"/>
        <v>#DIV/0!</v>
      </c>
    </row>
    <row r="524" spans="1:16" x14ac:dyDescent="0.2">
      <c r="A524" s="175">
        <v>19</v>
      </c>
      <c r="B524" s="421" t="s">
        <v>21</v>
      </c>
      <c r="C524" s="133" t="s">
        <v>95</v>
      </c>
      <c r="D524" s="90" t="s">
        <v>4</v>
      </c>
      <c r="E524" s="151"/>
      <c r="F524" s="151"/>
      <c r="G524" s="151"/>
      <c r="H524" s="151"/>
      <c r="I524" s="151"/>
      <c r="J524" s="152"/>
      <c r="K524" s="149"/>
      <c r="L524" s="149"/>
      <c r="M524" s="149"/>
      <c r="N524" s="193"/>
      <c r="O524" s="197" t="e">
        <f t="shared" si="80"/>
        <v>#DIV/0!</v>
      </c>
      <c r="P524" s="198" t="e">
        <f t="shared" si="84"/>
        <v>#DIV/0!</v>
      </c>
    </row>
    <row r="525" spans="1:16" x14ac:dyDescent="0.2">
      <c r="A525" s="175">
        <v>20</v>
      </c>
      <c r="B525" s="417"/>
      <c r="C525" s="133" t="s">
        <v>96</v>
      </c>
      <c r="D525" s="90" t="s">
        <v>4</v>
      </c>
      <c r="E525" s="151"/>
      <c r="F525" s="151"/>
      <c r="G525" s="151"/>
      <c r="H525" s="151"/>
      <c r="I525" s="151"/>
      <c r="J525" s="152"/>
      <c r="K525" s="149"/>
      <c r="L525" s="149"/>
      <c r="M525" s="149"/>
      <c r="N525" s="193"/>
      <c r="O525" s="197" t="e">
        <f t="shared" si="80"/>
        <v>#DIV/0!</v>
      </c>
      <c r="P525" s="198" t="e">
        <f t="shared" si="84"/>
        <v>#DIV/0!</v>
      </c>
    </row>
    <row r="526" spans="1:16" x14ac:dyDescent="0.2">
      <c r="A526" s="175">
        <v>21</v>
      </c>
      <c r="B526" s="418"/>
      <c r="C526" s="133" t="s">
        <v>97</v>
      </c>
      <c r="D526" s="90" t="s">
        <v>4</v>
      </c>
      <c r="E526" s="151"/>
      <c r="F526" s="151"/>
      <c r="G526" s="151"/>
      <c r="H526" s="151"/>
      <c r="I526" s="151"/>
      <c r="J526" s="152"/>
      <c r="K526" s="149"/>
      <c r="L526" s="149"/>
      <c r="M526" s="149"/>
      <c r="N526" s="193"/>
      <c r="O526" s="197" t="e">
        <f t="shared" si="80"/>
        <v>#DIV/0!</v>
      </c>
      <c r="P526" s="198" t="e">
        <f t="shared" si="84"/>
        <v>#DIV/0!</v>
      </c>
    </row>
    <row r="527" spans="1:16" x14ac:dyDescent="0.2">
      <c r="A527" s="175">
        <v>22</v>
      </c>
      <c r="B527" s="419" t="s">
        <v>32</v>
      </c>
      <c r="C527" s="134" t="s">
        <v>98</v>
      </c>
      <c r="D527" s="127" t="s">
        <v>4</v>
      </c>
      <c r="E527" s="151"/>
      <c r="F527" s="151"/>
      <c r="G527" s="151"/>
      <c r="H527" s="151"/>
      <c r="I527" s="151"/>
      <c r="J527" s="152"/>
      <c r="K527" s="149"/>
      <c r="L527" s="149"/>
      <c r="M527" s="149"/>
      <c r="N527" s="193"/>
      <c r="O527" s="197" t="e">
        <f t="shared" si="80"/>
        <v>#DIV/0!</v>
      </c>
      <c r="P527" s="198" t="e">
        <f t="shared" si="84"/>
        <v>#DIV/0!</v>
      </c>
    </row>
    <row r="528" spans="1:16" x14ac:dyDescent="0.2">
      <c r="A528" s="175">
        <v>23</v>
      </c>
      <c r="B528" s="422"/>
      <c r="C528" s="134" t="s">
        <v>100</v>
      </c>
      <c r="D528" s="129" t="s">
        <v>4</v>
      </c>
      <c r="E528" s="151"/>
      <c r="F528" s="151"/>
      <c r="G528" s="151"/>
      <c r="H528" s="151"/>
      <c r="I528" s="151"/>
      <c r="J528" s="152"/>
      <c r="K528" s="149"/>
      <c r="L528" s="149"/>
      <c r="M528" s="149"/>
      <c r="N528" s="193"/>
      <c r="O528" s="197" t="e">
        <f t="shared" si="80"/>
        <v>#DIV/0!</v>
      </c>
      <c r="P528" s="198" t="e">
        <f t="shared" si="84"/>
        <v>#DIV/0!</v>
      </c>
    </row>
    <row r="529" spans="1:16" ht="13.5" thickBot="1" x14ac:dyDescent="0.25">
      <c r="A529" s="189">
        <v>24</v>
      </c>
      <c r="B529" s="423"/>
      <c r="C529" s="135" t="s">
        <v>99</v>
      </c>
      <c r="D529" s="130" t="s">
        <v>4</v>
      </c>
      <c r="E529" s="158"/>
      <c r="F529" s="158"/>
      <c r="G529" s="158"/>
      <c r="H529" s="158"/>
      <c r="I529" s="158"/>
      <c r="J529" s="158"/>
      <c r="K529" s="159"/>
      <c r="L529" s="159"/>
      <c r="M529" s="159"/>
      <c r="N529" s="194"/>
      <c r="O529" s="197" t="e">
        <f t="shared" si="80"/>
        <v>#DIV/0!</v>
      </c>
      <c r="P529" s="198" t="e">
        <f t="shared" si="84"/>
        <v>#DIV/0!</v>
      </c>
    </row>
    <row r="530" spans="1:16" x14ac:dyDescent="0.2">
      <c r="A530" s="26"/>
      <c r="I530" s="5"/>
      <c r="K530" s="26"/>
      <c r="M530" s="26"/>
      <c r="N530" s="26"/>
      <c r="O530" s="26"/>
      <c r="P530" s="26"/>
    </row>
    <row r="531" spans="1:16" x14ac:dyDescent="0.2">
      <c r="A531" s="217">
        <v>18</v>
      </c>
      <c r="B531" s="103" t="s">
        <v>54</v>
      </c>
      <c r="C531" s="190" t="str">
        <f>+$V11</f>
        <v>Glacial Lake Overspray</v>
      </c>
      <c r="E531" s="415" t="str">
        <f>+$V11</f>
        <v>Glacial Lake Overspray</v>
      </c>
      <c r="F531" s="415"/>
      <c r="G531" s="415"/>
      <c r="H531" s="415"/>
      <c r="I531" s="415"/>
      <c r="J531" s="415" t="str">
        <f>+$V11</f>
        <v>Glacial Lake Overspray</v>
      </c>
      <c r="K531" s="415"/>
      <c r="L531" s="415"/>
      <c r="M531" s="415"/>
      <c r="N531" s="415"/>
      <c r="O531" s="26"/>
      <c r="P531" s="26"/>
    </row>
    <row r="532" spans="1:16" ht="13.5" thickBot="1" x14ac:dyDescent="0.25">
      <c r="A532" s="26"/>
      <c r="K532" s="26"/>
      <c r="M532" s="26"/>
      <c r="N532" s="26"/>
      <c r="O532" s="195" t="s">
        <v>122</v>
      </c>
      <c r="P532" s="195" t="s">
        <v>56</v>
      </c>
    </row>
    <row r="533" spans="1:16" x14ac:dyDescent="0.2">
      <c r="A533" s="101"/>
      <c r="B533" s="102"/>
      <c r="C533" s="131"/>
      <c r="D533" s="99" t="s">
        <v>40</v>
      </c>
      <c r="E533" s="394" t="s">
        <v>42</v>
      </c>
      <c r="F533" s="395"/>
      <c r="G533" s="395"/>
      <c r="H533" s="395"/>
      <c r="I533" s="395"/>
      <c r="J533" s="395"/>
      <c r="K533" s="395"/>
      <c r="L533" s="395"/>
      <c r="M533" s="395"/>
      <c r="N533" s="396"/>
      <c r="O533" s="195" t="s">
        <v>123</v>
      </c>
      <c r="P533" s="195" t="s">
        <v>57</v>
      </c>
    </row>
    <row r="534" spans="1:16" ht="13.5" thickBot="1" x14ac:dyDescent="0.25">
      <c r="A534" s="93" t="s">
        <v>34</v>
      </c>
      <c r="B534" s="94" t="s">
        <v>39</v>
      </c>
      <c r="C534" s="95" t="s">
        <v>38</v>
      </c>
      <c r="D534" s="188" t="s">
        <v>37</v>
      </c>
      <c r="E534" s="145">
        <v>1</v>
      </c>
      <c r="F534" s="146">
        <v>2</v>
      </c>
      <c r="G534" s="147">
        <v>3</v>
      </c>
      <c r="H534" s="147">
        <v>4</v>
      </c>
      <c r="I534" s="147">
        <v>5</v>
      </c>
      <c r="J534" s="147">
        <v>6</v>
      </c>
      <c r="K534" s="147">
        <v>7</v>
      </c>
      <c r="L534" s="147">
        <v>8</v>
      </c>
      <c r="M534" s="147">
        <v>9</v>
      </c>
      <c r="N534" s="144">
        <v>10</v>
      </c>
      <c r="O534" s="196" t="s">
        <v>55</v>
      </c>
      <c r="P534" s="196" t="s">
        <v>113</v>
      </c>
    </row>
    <row r="535" spans="1:16" x14ac:dyDescent="0.2">
      <c r="A535" s="174">
        <v>1</v>
      </c>
      <c r="B535" s="416" t="s">
        <v>27</v>
      </c>
      <c r="C535" s="133" t="s">
        <v>77</v>
      </c>
      <c r="D535" s="89" t="s">
        <v>4</v>
      </c>
      <c r="E535" s="153"/>
      <c r="F535" s="153"/>
      <c r="G535" s="154"/>
      <c r="H535" s="154"/>
      <c r="I535" s="154"/>
      <c r="J535" s="154"/>
      <c r="K535" s="154"/>
      <c r="L535" s="154"/>
      <c r="M535" s="154"/>
      <c r="N535" s="156"/>
      <c r="O535" s="197" t="e">
        <f t="shared" ref="O535:O558" si="85">ROUND(AVERAGE(E535:N535),0)</f>
        <v>#DIV/0!</v>
      </c>
      <c r="P535" s="198" t="e">
        <f>(STDEV(E535:N535))/R$42</f>
        <v>#DIV/0!</v>
      </c>
    </row>
    <row r="536" spans="1:16" x14ac:dyDescent="0.2">
      <c r="A536" s="174">
        <v>2</v>
      </c>
      <c r="B536" s="417"/>
      <c r="C536" s="178" t="s">
        <v>78</v>
      </c>
      <c r="D536" s="90" t="s">
        <v>4</v>
      </c>
      <c r="E536" s="148"/>
      <c r="F536" s="148"/>
      <c r="G536" s="149"/>
      <c r="H536" s="149"/>
      <c r="I536" s="149"/>
      <c r="J536" s="149"/>
      <c r="K536" s="149"/>
      <c r="L536" s="149"/>
      <c r="M536" s="149"/>
      <c r="N536" s="157"/>
      <c r="O536" s="197" t="e">
        <f t="shared" si="85"/>
        <v>#DIV/0!</v>
      </c>
      <c r="P536" s="198" t="e">
        <f t="shared" ref="P536:P541" si="86">(STDEV(E536:N536))/R$42</f>
        <v>#DIV/0!</v>
      </c>
    </row>
    <row r="537" spans="1:16" x14ac:dyDescent="0.2">
      <c r="A537" s="174">
        <v>3</v>
      </c>
      <c r="B537" s="417"/>
      <c r="C537" s="133" t="s">
        <v>79</v>
      </c>
      <c r="D537" s="90" t="s">
        <v>4</v>
      </c>
      <c r="E537" s="148"/>
      <c r="F537" s="148"/>
      <c r="G537" s="149"/>
      <c r="H537" s="149"/>
      <c r="I537" s="149"/>
      <c r="J537" s="149"/>
      <c r="K537" s="149"/>
      <c r="L537" s="149"/>
      <c r="M537" s="149"/>
      <c r="N537" s="157"/>
      <c r="O537" s="197" t="e">
        <f t="shared" si="85"/>
        <v>#DIV/0!</v>
      </c>
      <c r="P537" s="198" t="e">
        <f t="shared" si="86"/>
        <v>#DIV/0!</v>
      </c>
    </row>
    <row r="538" spans="1:16" x14ac:dyDescent="0.2">
      <c r="A538" s="174">
        <v>4</v>
      </c>
      <c r="B538" s="418"/>
      <c r="C538" s="133" t="s">
        <v>80</v>
      </c>
      <c r="D538" s="90" t="s">
        <v>4</v>
      </c>
      <c r="E538" s="148"/>
      <c r="F538" s="148"/>
      <c r="G538" s="149"/>
      <c r="H538" s="149"/>
      <c r="I538" s="149"/>
      <c r="J538" s="149"/>
      <c r="K538" s="149"/>
      <c r="L538" s="149"/>
      <c r="M538" s="149"/>
      <c r="N538" s="157"/>
      <c r="O538" s="197" t="e">
        <f t="shared" si="85"/>
        <v>#DIV/0!</v>
      </c>
      <c r="P538" s="198" t="e">
        <f t="shared" si="86"/>
        <v>#DIV/0!</v>
      </c>
    </row>
    <row r="539" spans="1:16" x14ac:dyDescent="0.2">
      <c r="A539" s="174">
        <v>5</v>
      </c>
      <c r="B539" s="419" t="s">
        <v>28</v>
      </c>
      <c r="C539" s="134" t="s">
        <v>81</v>
      </c>
      <c r="D539" s="127" t="s">
        <v>4</v>
      </c>
      <c r="E539" s="148"/>
      <c r="F539" s="148"/>
      <c r="G539" s="149"/>
      <c r="H539" s="149"/>
      <c r="I539" s="149"/>
      <c r="J539" s="149"/>
      <c r="K539" s="149"/>
      <c r="L539" s="149"/>
      <c r="M539" s="149"/>
      <c r="N539" s="157"/>
      <c r="O539" s="197" t="e">
        <f t="shared" si="85"/>
        <v>#DIV/0!</v>
      </c>
      <c r="P539" s="198" t="e">
        <f t="shared" si="86"/>
        <v>#DIV/0!</v>
      </c>
    </row>
    <row r="540" spans="1:16" x14ac:dyDescent="0.2">
      <c r="A540" s="174">
        <v>6</v>
      </c>
      <c r="B540" s="420"/>
      <c r="C540" s="134" t="s">
        <v>82</v>
      </c>
      <c r="D540" s="127" t="s">
        <v>4</v>
      </c>
      <c r="E540" s="148"/>
      <c r="F540" s="148"/>
      <c r="G540" s="169"/>
      <c r="H540" s="149"/>
      <c r="I540" s="149"/>
      <c r="J540" s="149"/>
      <c r="K540" s="149"/>
      <c r="L540" s="149"/>
      <c r="M540" s="149"/>
      <c r="N540" s="157"/>
      <c r="O540" s="197" t="e">
        <f t="shared" si="85"/>
        <v>#DIV/0!</v>
      </c>
      <c r="P540" s="198" t="e">
        <f t="shared" si="86"/>
        <v>#DIV/0!</v>
      </c>
    </row>
    <row r="541" spans="1:16" x14ac:dyDescent="0.2">
      <c r="A541" s="174">
        <v>7</v>
      </c>
      <c r="B541" s="421" t="s">
        <v>29</v>
      </c>
      <c r="C541" s="133" t="s">
        <v>83</v>
      </c>
      <c r="D541" s="90" t="s">
        <v>4</v>
      </c>
      <c r="E541" s="148"/>
      <c r="F541" s="148"/>
      <c r="G541" s="149"/>
      <c r="H541" s="149"/>
      <c r="I541" s="149"/>
      <c r="J541" s="149"/>
      <c r="K541" s="149"/>
      <c r="L541" s="149"/>
      <c r="M541" s="149"/>
      <c r="N541" s="157"/>
      <c r="O541" s="197" t="e">
        <f t="shared" si="85"/>
        <v>#DIV/0!</v>
      </c>
      <c r="P541" s="198" t="e">
        <f t="shared" si="86"/>
        <v>#DIV/0!</v>
      </c>
    </row>
    <row r="542" spans="1:16" x14ac:dyDescent="0.2">
      <c r="A542" s="174">
        <v>8</v>
      </c>
      <c r="B542" s="417"/>
      <c r="C542" s="133" t="s">
        <v>84</v>
      </c>
      <c r="D542" s="90" t="s">
        <v>6</v>
      </c>
      <c r="E542" s="148"/>
      <c r="F542" s="148"/>
      <c r="G542" s="149"/>
      <c r="H542" s="149"/>
      <c r="I542" s="149"/>
      <c r="J542" s="149"/>
      <c r="K542" s="149"/>
      <c r="L542" s="149"/>
      <c r="M542" s="149"/>
      <c r="N542" s="157"/>
      <c r="O542" s="197" t="e">
        <f t="shared" si="85"/>
        <v>#DIV/0!</v>
      </c>
      <c r="P542" s="198" t="e">
        <f>(STDEV(E542:N542))/R$43</f>
        <v>#DIV/0!</v>
      </c>
    </row>
    <row r="543" spans="1:16" x14ac:dyDescent="0.2">
      <c r="A543" s="174">
        <v>9</v>
      </c>
      <c r="B543" s="418"/>
      <c r="C543" s="133" t="s">
        <v>85</v>
      </c>
      <c r="D543" s="90" t="s">
        <v>4</v>
      </c>
      <c r="E543" s="148"/>
      <c r="F543" s="148"/>
      <c r="G543" s="149"/>
      <c r="H543" s="149"/>
      <c r="I543" s="149"/>
      <c r="J543" s="149"/>
      <c r="K543" s="149"/>
      <c r="L543" s="149"/>
      <c r="M543" s="149"/>
      <c r="N543" s="157"/>
      <c r="O543" s="197" t="e">
        <f t="shared" si="85"/>
        <v>#DIV/0!</v>
      </c>
      <c r="P543" s="198" t="e">
        <f t="shared" ref="P543:P544" si="87">(STDEV(E543:N543))/R$42</f>
        <v>#DIV/0!</v>
      </c>
    </row>
    <row r="544" spans="1:16" x14ac:dyDescent="0.2">
      <c r="A544" s="174">
        <v>10</v>
      </c>
      <c r="B544" s="419" t="s">
        <v>101</v>
      </c>
      <c r="C544" s="134" t="s">
        <v>86</v>
      </c>
      <c r="D544" s="127" t="s">
        <v>4</v>
      </c>
      <c r="E544" s="148"/>
      <c r="F544" s="148"/>
      <c r="G544" s="149"/>
      <c r="H544" s="149"/>
      <c r="I544" s="149"/>
      <c r="J544" s="149"/>
      <c r="K544" s="149"/>
      <c r="L544" s="149"/>
      <c r="M544" s="149"/>
      <c r="N544" s="157"/>
      <c r="O544" s="197" t="e">
        <f t="shared" si="85"/>
        <v>#DIV/0!</v>
      </c>
      <c r="P544" s="198" t="e">
        <f t="shared" si="87"/>
        <v>#DIV/0!</v>
      </c>
    </row>
    <row r="545" spans="1:16" x14ac:dyDescent="0.2">
      <c r="A545" s="174">
        <v>11</v>
      </c>
      <c r="B545" s="420"/>
      <c r="C545" s="134" t="s">
        <v>87</v>
      </c>
      <c r="D545" s="128" t="s">
        <v>6</v>
      </c>
      <c r="E545" s="148"/>
      <c r="F545" s="148"/>
      <c r="G545" s="149"/>
      <c r="H545" s="149"/>
      <c r="I545" s="149"/>
      <c r="J545" s="149"/>
      <c r="K545" s="149"/>
      <c r="L545" s="149"/>
      <c r="M545" s="149"/>
      <c r="N545" s="157"/>
      <c r="O545" s="197" t="e">
        <f t="shared" si="85"/>
        <v>#DIV/0!</v>
      </c>
      <c r="P545" s="198" t="e">
        <f>(STDEV(E545:N545))/R$43</f>
        <v>#DIV/0!</v>
      </c>
    </row>
    <row r="546" spans="1:16" x14ac:dyDescent="0.2">
      <c r="A546" s="174">
        <v>12</v>
      </c>
      <c r="B546" s="421" t="s">
        <v>30</v>
      </c>
      <c r="C546" s="179" t="s">
        <v>88</v>
      </c>
      <c r="D546" s="91" t="s">
        <v>4</v>
      </c>
      <c r="E546" s="148"/>
      <c r="F546" s="148"/>
      <c r="G546" s="149"/>
      <c r="H546" s="149"/>
      <c r="I546" s="149"/>
      <c r="J546" s="149"/>
      <c r="K546" s="149"/>
      <c r="L546" s="149"/>
      <c r="M546" s="149"/>
      <c r="N546" s="157"/>
      <c r="O546" s="197" t="e">
        <f t="shared" si="85"/>
        <v>#DIV/0!</v>
      </c>
      <c r="P546" s="198" t="e">
        <f t="shared" ref="P546:P547" si="88">(STDEV(E546:N546))/R$42</f>
        <v>#DIV/0!</v>
      </c>
    </row>
    <row r="547" spans="1:16" x14ac:dyDescent="0.2">
      <c r="A547" s="174">
        <v>13</v>
      </c>
      <c r="B547" s="418"/>
      <c r="C547" s="133" t="s">
        <v>89</v>
      </c>
      <c r="D547" s="90" t="s">
        <v>4</v>
      </c>
      <c r="E547" s="148"/>
      <c r="F547" s="148"/>
      <c r="G547" s="149"/>
      <c r="H547" s="149"/>
      <c r="I547" s="149"/>
      <c r="J547" s="149"/>
      <c r="K547" s="149"/>
      <c r="L547" s="149"/>
      <c r="M547" s="149"/>
      <c r="N547" s="157"/>
      <c r="O547" s="197" t="e">
        <f t="shared" si="85"/>
        <v>#DIV/0!</v>
      </c>
      <c r="P547" s="198" t="e">
        <f t="shared" si="88"/>
        <v>#DIV/0!</v>
      </c>
    </row>
    <row r="548" spans="1:16" x14ac:dyDescent="0.2">
      <c r="A548" s="174">
        <v>14</v>
      </c>
      <c r="B548" s="419" t="s">
        <v>31</v>
      </c>
      <c r="C548" s="134" t="s">
        <v>90</v>
      </c>
      <c r="D548" s="128" t="s">
        <v>5</v>
      </c>
      <c r="E548" s="148"/>
      <c r="F548" s="148"/>
      <c r="G548" s="149"/>
      <c r="H548" s="149"/>
      <c r="I548" s="149"/>
      <c r="J548" s="149"/>
      <c r="K548" s="149"/>
      <c r="L548" s="149"/>
      <c r="M548" s="149"/>
      <c r="N548" s="157"/>
      <c r="O548" s="197" t="e">
        <f t="shared" si="85"/>
        <v>#DIV/0!</v>
      </c>
      <c r="P548" s="198" t="e">
        <f>(STDEV(E548:N548))/R$44</f>
        <v>#DIV/0!</v>
      </c>
    </row>
    <row r="549" spans="1:16" x14ac:dyDescent="0.2">
      <c r="A549" s="174">
        <v>15</v>
      </c>
      <c r="B549" s="422"/>
      <c r="C549" s="134" t="s">
        <v>91</v>
      </c>
      <c r="D549" s="128" t="s">
        <v>6</v>
      </c>
      <c r="E549" s="150"/>
      <c r="F549" s="150"/>
      <c r="G549" s="150"/>
      <c r="H549" s="150"/>
      <c r="I549" s="148"/>
      <c r="J549" s="148"/>
      <c r="K549" s="149"/>
      <c r="L549" s="149"/>
      <c r="M549" s="149"/>
      <c r="N549" s="157"/>
      <c r="O549" s="197" t="e">
        <f t="shared" si="85"/>
        <v>#DIV/0!</v>
      </c>
      <c r="P549" s="198" t="e">
        <f>(STDEV(E549:N549))/R$43</f>
        <v>#DIV/0!</v>
      </c>
    </row>
    <row r="550" spans="1:16" x14ac:dyDescent="0.2">
      <c r="A550" s="174">
        <v>16</v>
      </c>
      <c r="B550" s="422"/>
      <c r="C550" s="134" t="s">
        <v>92</v>
      </c>
      <c r="D550" s="127" t="s">
        <v>4</v>
      </c>
      <c r="E550" s="151"/>
      <c r="F550" s="151"/>
      <c r="G550" s="151"/>
      <c r="H550" s="151"/>
      <c r="I550" s="151"/>
      <c r="J550" s="152"/>
      <c r="K550" s="149"/>
      <c r="L550" s="149"/>
      <c r="M550" s="149"/>
      <c r="N550" s="157"/>
      <c r="O550" s="197" t="e">
        <f t="shared" si="85"/>
        <v>#DIV/0!</v>
      </c>
      <c r="P550" s="198" t="e">
        <f t="shared" ref="P550:P558" si="89">(STDEV(E550:N550))/R$42</f>
        <v>#DIV/0!</v>
      </c>
    </row>
    <row r="551" spans="1:16" x14ac:dyDescent="0.2">
      <c r="A551" s="175">
        <v>17</v>
      </c>
      <c r="B551" s="422"/>
      <c r="C551" s="134" t="s">
        <v>93</v>
      </c>
      <c r="D551" s="127" t="s">
        <v>4</v>
      </c>
      <c r="E551" s="151"/>
      <c r="F551" s="151"/>
      <c r="G551" s="151"/>
      <c r="H551" s="151"/>
      <c r="I551" s="151"/>
      <c r="J551" s="152"/>
      <c r="K551" s="149"/>
      <c r="L551" s="149"/>
      <c r="M551" s="149"/>
      <c r="N551" s="157"/>
      <c r="O551" s="197" t="e">
        <f t="shared" si="85"/>
        <v>#DIV/0!</v>
      </c>
      <c r="P551" s="198" t="e">
        <f t="shared" si="89"/>
        <v>#DIV/0!</v>
      </c>
    </row>
    <row r="552" spans="1:16" x14ac:dyDescent="0.2">
      <c r="A552" s="175">
        <v>18</v>
      </c>
      <c r="B552" s="420"/>
      <c r="C552" s="134" t="s">
        <v>94</v>
      </c>
      <c r="D552" s="127" t="s">
        <v>4</v>
      </c>
      <c r="E552" s="151"/>
      <c r="F552" s="151"/>
      <c r="G552" s="151"/>
      <c r="H552" s="151"/>
      <c r="I552" s="151"/>
      <c r="J552" s="152"/>
      <c r="K552" s="149"/>
      <c r="L552" s="149"/>
      <c r="M552" s="149"/>
      <c r="N552" s="157"/>
      <c r="O552" s="197" t="e">
        <f t="shared" si="85"/>
        <v>#DIV/0!</v>
      </c>
      <c r="P552" s="198" t="e">
        <f t="shared" si="89"/>
        <v>#DIV/0!</v>
      </c>
    </row>
    <row r="553" spans="1:16" x14ac:dyDescent="0.2">
      <c r="A553" s="175">
        <v>19</v>
      </c>
      <c r="B553" s="421" t="s">
        <v>21</v>
      </c>
      <c r="C553" s="133" t="s">
        <v>95</v>
      </c>
      <c r="D553" s="90" t="s">
        <v>4</v>
      </c>
      <c r="E553" s="151"/>
      <c r="F553" s="151"/>
      <c r="G553" s="151"/>
      <c r="H553" s="151"/>
      <c r="I553" s="151"/>
      <c r="J553" s="152"/>
      <c r="K553" s="149"/>
      <c r="L553" s="149"/>
      <c r="M553" s="149"/>
      <c r="N553" s="157"/>
      <c r="O553" s="197" t="e">
        <f t="shared" si="85"/>
        <v>#DIV/0!</v>
      </c>
      <c r="P553" s="198" t="e">
        <f t="shared" si="89"/>
        <v>#DIV/0!</v>
      </c>
    </row>
    <row r="554" spans="1:16" x14ac:dyDescent="0.2">
      <c r="A554" s="175">
        <v>20</v>
      </c>
      <c r="B554" s="417"/>
      <c r="C554" s="133" t="s">
        <v>96</v>
      </c>
      <c r="D554" s="90" t="s">
        <v>4</v>
      </c>
      <c r="E554" s="151"/>
      <c r="F554" s="151"/>
      <c r="G554" s="151"/>
      <c r="H554" s="151"/>
      <c r="I554" s="151"/>
      <c r="J554" s="152"/>
      <c r="K554" s="149"/>
      <c r="L554" s="149"/>
      <c r="M554" s="149"/>
      <c r="N554" s="157"/>
      <c r="O554" s="197" t="e">
        <f t="shared" si="85"/>
        <v>#DIV/0!</v>
      </c>
      <c r="P554" s="198" t="e">
        <f t="shared" si="89"/>
        <v>#DIV/0!</v>
      </c>
    </row>
    <row r="555" spans="1:16" x14ac:dyDescent="0.2">
      <c r="A555" s="175">
        <v>21</v>
      </c>
      <c r="B555" s="418"/>
      <c r="C555" s="133" t="s">
        <v>97</v>
      </c>
      <c r="D555" s="90" t="s">
        <v>4</v>
      </c>
      <c r="E555" s="151"/>
      <c r="F555" s="151"/>
      <c r="G555" s="151"/>
      <c r="H555" s="151"/>
      <c r="I555" s="151"/>
      <c r="J555" s="152"/>
      <c r="K555" s="149"/>
      <c r="L555" s="149"/>
      <c r="M555" s="149"/>
      <c r="N555" s="157"/>
      <c r="O555" s="197" t="e">
        <f t="shared" si="85"/>
        <v>#DIV/0!</v>
      </c>
      <c r="P555" s="198" t="e">
        <f t="shared" si="89"/>
        <v>#DIV/0!</v>
      </c>
    </row>
    <row r="556" spans="1:16" x14ac:dyDescent="0.2">
      <c r="A556" s="175">
        <v>22</v>
      </c>
      <c r="B556" s="419" t="s">
        <v>32</v>
      </c>
      <c r="C556" s="134" t="s">
        <v>98</v>
      </c>
      <c r="D556" s="127" t="s">
        <v>4</v>
      </c>
      <c r="E556" s="151"/>
      <c r="F556" s="151"/>
      <c r="G556" s="151"/>
      <c r="H556" s="151"/>
      <c r="I556" s="151"/>
      <c r="J556" s="152"/>
      <c r="K556" s="149"/>
      <c r="L556" s="149"/>
      <c r="M556" s="149"/>
      <c r="N556" s="157"/>
      <c r="O556" s="197" t="e">
        <f t="shared" si="85"/>
        <v>#DIV/0!</v>
      </c>
      <c r="P556" s="198" t="e">
        <f t="shared" si="89"/>
        <v>#DIV/0!</v>
      </c>
    </row>
    <row r="557" spans="1:16" x14ac:dyDescent="0.2">
      <c r="A557" s="175">
        <v>23</v>
      </c>
      <c r="B557" s="422"/>
      <c r="C557" s="134" t="s">
        <v>100</v>
      </c>
      <c r="D557" s="129" t="s">
        <v>4</v>
      </c>
      <c r="E557" s="151"/>
      <c r="F557" s="151"/>
      <c r="G557" s="151"/>
      <c r="H557" s="151"/>
      <c r="I557" s="151"/>
      <c r="J557" s="152"/>
      <c r="K557" s="149"/>
      <c r="L557" s="149"/>
      <c r="M557" s="149"/>
      <c r="N557" s="157"/>
      <c r="O557" s="197" t="e">
        <f t="shared" si="85"/>
        <v>#DIV/0!</v>
      </c>
      <c r="P557" s="198" t="e">
        <f t="shared" si="89"/>
        <v>#DIV/0!</v>
      </c>
    </row>
    <row r="558" spans="1:16" ht="13.5" thickBot="1" x14ac:dyDescent="0.25">
      <c r="A558" s="189">
        <v>24</v>
      </c>
      <c r="B558" s="423"/>
      <c r="C558" s="135" t="s">
        <v>99</v>
      </c>
      <c r="D558" s="130" t="s">
        <v>4</v>
      </c>
      <c r="E558" s="158"/>
      <c r="F558" s="158"/>
      <c r="G558" s="158"/>
      <c r="H558" s="158"/>
      <c r="I558" s="158"/>
      <c r="J558" s="158"/>
      <c r="K558" s="159"/>
      <c r="L558" s="159"/>
      <c r="M558" s="159"/>
      <c r="N558" s="160"/>
      <c r="O558" s="197" t="e">
        <f t="shared" si="85"/>
        <v>#DIV/0!</v>
      </c>
      <c r="P558" s="198" t="e">
        <f t="shared" si="89"/>
        <v>#DIV/0!</v>
      </c>
    </row>
    <row r="559" spans="1:16" x14ac:dyDescent="0.2">
      <c r="A559" s="26"/>
      <c r="K559" s="26"/>
      <c r="M559" s="26"/>
      <c r="N559" s="26"/>
      <c r="O559" s="26"/>
      <c r="P559" s="26"/>
    </row>
    <row r="560" spans="1:16" x14ac:dyDescent="0.2">
      <c r="A560" s="217">
        <v>19</v>
      </c>
      <c r="B560" s="103" t="s">
        <v>54</v>
      </c>
      <c r="C560" s="190" t="str">
        <f>+$W11</f>
        <v>Wild Rice</v>
      </c>
      <c r="E560" s="415" t="str">
        <f>+$W11</f>
        <v>Wild Rice</v>
      </c>
      <c r="F560" s="415"/>
      <c r="G560" s="415"/>
      <c r="H560" s="415"/>
      <c r="I560" s="415"/>
      <c r="J560" s="415" t="str">
        <f>+$W11</f>
        <v>Wild Rice</v>
      </c>
      <c r="K560" s="415"/>
      <c r="L560" s="415"/>
      <c r="M560" s="415"/>
      <c r="N560" s="415"/>
      <c r="O560" s="26"/>
      <c r="P560" s="26"/>
    </row>
    <row r="561" spans="1:16" ht="13.5" thickBot="1" x14ac:dyDescent="0.25">
      <c r="A561" s="26"/>
      <c r="K561" s="26"/>
      <c r="M561" s="26"/>
      <c r="N561" s="26"/>
      <c r="O561" s="195" t="s">
        <v>122</v>
      </c>
      <c r="P561" s="195" t="s">
        <v>56</v>
      </c>
    </row>
    <row r="562" spans="1:16" x14ac:dyDescent="0.2">
      <c r="A562" s="101"/>
      <c r="B562" s="102"/>
      <c r="C562" s="131"/>
      <c r="D562" s="99" t="s">
        <v>40</v>
      </c>
      <c r="E562" s="394" t="s">
        <v>42</v>
      </c>
      <c r="F562" s="395"/>
      <c r="G562" s="395"/>
      <c r="H562" s="395"/>
      <c r="I562" s="395"/>
      <c r="J562" s="395"/>
      <c r="K562" s="395"/>
      <c r="L562" s="395"/>
      <c r="M562" s="395"/>
      <c r="N562" s="396"/>
      <c r="O562" s="195" t="s">
        <v>123</v>
      </c>
      <c r="P562" s="195" t="s">
        <v>57</v>
      </c>
    </row>
    <row r="563" spans="1:16" ht="13.5" thickBot="1" x14ac:dyDescent="0.25">
      <c r="A563" s="93" t="s">
        <v>34</v>
      </c>
      <c r="B563" s="94" t="s">
        <v>39</v>
      </c>
      <c r="C563" s="95" t="s">
        <v>38</v>
      </c>
      <c r="D563" s="188" t="s">
        <v>37</v>
      </c>
      <c r="E563" s="145">
        <v>1</v>
      </c>
      <c r="F563" s="146">
        <v>2</v>
      </c>
      <c r="G563" s="147">
        <v>3</v>
      </c>
      <c r="H563" s="147">
        <v>4</v>
      </c>
      <c r="I563" s="147">
        <v>5</v>
      </c>
      <c r="J563" s="147">
        <v>6</v>
      </c>
      <c r="K563" s="147">
        <v>7</v>
      </c>
      <c r="L563" s="147">
        <v>8</v>
      </c>
      <c r="M563" s="147">
        <v>9</v>
      </c>
      <c r="N563" s="144">
        <v>10</v>
      </c>
      <c r="O563" s="196" t="s">
        <v>55</v>
      </c>
      <c r="P563" s="196" t="s">
        <v>113</v>
      </c>
    </row>
    <row r="564" spans="1:16" x14ac:dyDescent="0.2">
      <c r="A564" s="174">
        <v>1</v>
      </c>
      <c r="B564" s="416" t="s">
        <v>27</v>
      </c>
      <c r="C564" s="133" t="s">
        <v>77</v>
      </c>
      <c r="D564" s="89" t="s">
        <v>4</v>
      </c>
      <c r="E564" s="153"/>
      <c r="F564" s="153"/>
      <c r="G564" s="154"/>
      <c r="H564" s="154"/>
      <c r="I564" s="154"/>
      <c r="J564" s="154"/>
      <c r="K564" s="154"/>
      <c r="L564" s="154"/>
      <c r="M564" s="154"/>
      <c r="N564" s="156"/>
      <c r="O564" s="197" t="e">
        <f t="shared" ref="O564:O587" si="90">ROUND(AVERAGE(E564:N564),0)</f>
        <v>#DIV/0!</v>
      </c>
      <c r="P564" s="198" t="e">
        <f>(STDEV(E564:N564))/R$42</f>
        <v>#DIV/0!</v>
      </c>
    </row>
    <row r="565" spans="1:16" x14ac:dyDescent="0.2">
      <c r="A565" s="174">
        <v>2</v>
      </c>
      <c r="B565" s="417"/>
      <c r="C565" s="178" t="s">
        <v>78</v>
      </c>
      <c r="D565" s="90" t="s">
        <v>4</v>
      </c>
      <c r="E565" s="148"/>
      <c r="F565" s="148"/>
      <c r="G565" s="149"/>
      <c r="H565" s="149"/>
      <c r="I565" s="149"/>
      <c r="J565" s="149"/>
      <c r="K565" s="149"/>
      <c r="L565" s="149"/>
      <c r="M565" s="149"/>
      <c r="N565" s="157"/>
      <c r="O565" s="197" t="e">
        <f t="shared" si="90"/>
        <v>#DIV/0!</v>
      </c>
      <c r="P565" s="198" t="e">
        <f t="shared" ref="P565:P570" si="91">(STDEV(E565:N565))/R$42</f>
        <v>#DIV/0!</v>
      </c>
    </row>
    <row r="566" spans="1:16" x14ac:dyDescent="0.2">
      <c r="A566" s="174">
        <v>3</v>
      </c>
      <c r="B566" s="417"/>
      <c r="C566" s="133" t="s">
        <v>79</v>
      </c>
      <c r="D566" s="90" t="s">
        <v>4</v>
      </c>
      <c r="E566" s="148"/>
      <c r="F566" s="148"/>
      <c r="G566" s="149"/>
      <c r="H566" s="149"/>
      <c r="I566" s="149"/>
      <c r="J566" s="149"/>
      <c r="K566" s="149"/>
      <c r="L566" s="149"/>
      <c r="M566" s="149"/>
      <c r="N566" s="157"/>
      <c r="O566" s="197" t="e">
        <f t="shared" si="90"/>
        <v>#DIV/0!</v>
      </c>
      <c r="P566" s="198" t="e">
        <f t="shared" si="91"/>
        <v>#DIV/0!</v>
      </c>
    </row>
    <row r="567" spans="1:16" x14ac:dyDescent="0.2">
      <c r="A567" s="174">
        <v>4</v>
      </c>
      <c r="B567" s="418"/>
      <c r="C567" s="133" t="s">
        <v>80</v>
      </c>
      <c r="D567" s="90" t="s">
        <v>4</v>
      </c>
      <c r="E567" s="148"/>
      <c r="F567" s="148"/>
      <c r="G567" s="149"/>
      <c r="H567" s="149"/>
      <c r="I567" s="149"/>
      <c r="J567" s="149"/>
      <c r="K567" s="149"/>
      <c r="L567" s="149"/>
      <c r="M567" s="149"/>
      <c r="N567" s="157"/>
      <c r="O567" s="197" t="e">
        <f t="shared" si="90"/>
        <v>#DIV/0!</v>
      </c>
      <c r="P567" s="198" t="e">
        <f t="shared" si="91"/>
        <v>#DIV/0!</v>
      </c>
    </row>
    <row r="568" spans="1:16" x14ac:dyDescent="0.2">
      <c r="A568" s="174">
        <v>5</v>
      </c>
      <c r="B568" s="419" t="s">
        <v>28</v>
      </c>
      <c r="C568" s="134" t="s">
        <v>81</v>
      </c>
      <c r="D568" s="127" t="s">
        <v>4</v>
      </c>
      <c r="E568" s="148"/>
      <c r="F568" s="148"/>
      <c r="G568" s="149"/>
      <c r="H568" s="149"/>
      <c r="I568" s="149"/>
      <c r="J568" s="149"/>
      <c r="K568" s="149"/>
      <c r="L568" s="149"/>
      <c r="M568" s="149"/>
      <c r="N568" s="157"/>
      <c r="O568" s="197" t="e">
        <f t="shared" si="90"/>
        <v>#DIV/0!</v>
      </c>
      <c r="P568" s="198" t="e">
        <f t="shared" si="91"/>
        <v>#DIV/0!</v>
      </c>
    </row>
    <row r="569" spans="1:16" x14ac:dyDescent="0.2">
      <c r="A569" s="174">
        <v>6</v>
      </c>
      <c r="B569" s="420"/>
      <c r="C569" s="134" t="s">
        <v>82</v>
      </c>
      <c r="D569" s="127" t="s">
        <v>4</v>
      </c>
      <c r="E569" s="148"/>
      <c r="F569" s="148"/>
      <c r="G569" s="169"/>
      <c r="H569" s="149"/>
      <c r="I569" s="149"/>
      <c r="J569" s="149"/>
      <c r="K569" s="149"/>
      <c r="L569" s="149"/>
      <c r="M569" s="149"/>
      <c r="N569" s="157"/>
      <c r="O569" s="197" t="e">
        <f t="shared" si="90"/>
        <v>#DIV/0!</v>
      </c>
      <c r="P569" s="198" t="e">
        <f t="shared" si="91"/>
        <v>#DIV/0!</v>
      </c>
    </row>
    <row r="570" spans="1:16" x14ac:dyDescent="0.2">
      <c r="A570" s="174">
        <v>7</v>
      </c>
      <c r="B570" s="421" t="s">
        <v>29</v>
      </c>
      <c r="C570" s="133" t="s">
        <v>83</v>
      </c>
      <c r="D570" s="90" t="s">
        <v>4</v>
      </c>
      <c r="E570" s="148"/>
      <c r="F570" s="148"/>
      <c r="G570" s="149"/>
      <c r="H570" s="149"/>
      <c r="I570" s="149"/>
      <c r="J570" s="149"/>
      <c r="K570" s="149"/>
      <c r="L570" s="149"/>
      <c r="M570" s="149"/>
      <c r="N570" s="157"/>
      <c r="O570" s="197" t="e">
        <f t="shared" si="90"/>
        <v>#DIV/0!</v>
      </c>
      <c r="P570" s="198" t="e">
        <f t="shared" si="91"/>
        <v>#DIV/0!</v>
      </c>
    </row>
    <row r="571" spans="1:16" x14ac:dyDescent="0.2">
      <c r="A571" s="174">
        <v>8</v>
      </c>
      <c r="B571" s="417"/>
      <c r="C571" s="133" t="s">
        <v>84</v>
      </c>
      <c r="D571" s="90" t="s">
        <v>6</v>
      </c>
      <c r="E571" s="148"/>
      <c r="F571" s="148"/>
      <c r="G571" s="149"/>
      <c r="H571" s="149"/>
      <c r="I571" s="149"/>
      <c r="J571" s="149"/>
      <c r="K571" s="149"/>
      <c r="L571" s="149"/>
      <c r="M571" s="149"/>
      <c r="N571" s="157"/>
      <c r="O571" s="197" t="e">
        <f t="shared" si="90"/>
        <v>#DIV/0!</v>
      </c>
      <c r="P571" s="198" t="e">
        <f>(STDEV(E571:N571))/R$43</f>
        <v>#DIV/0!</v>
      </c>
    </row>
    <row r="572" spans="1:16" x14ac:dyDescent="0.2">
      <c r="A572" s="174">
        <v>9</v>
      </c>
      <c r="B572" s="418"/>
      <c r="C572" s="133" t="s">
        <v>85</v>
      </c>
      <c r="D572" s="90" t="s">
        <v>4</v>
      </c>
      <c r="E572" s="148"/>
      <c r="F572" s="148"/>
      <c r="G572" s="149"/>
      <c r="H572" s="149"/>
      <c r="I572" s="149"/>
      <c r="J572" s="149"/>
      <c r="K572" s="149"/>
      <c r="L572" s="149"/>
      <c r="M572" s="149"/>
      <c r="N572" s="157"/>
      <c r="O572" s="197" t="e">
        <f t="shared" si="90"/>
        <v>#DIV/0!</v>
      </c>
      <c r="P572" s="198" t="e">
        <f t="shared" ref="P572:P573" si="92">(STDEV(E572:N572))/R$42</f>
        <v>#DIV/0!</v>
      </c>
    </row>
    <row r="573" spans="1:16" x14ac:dyDescent="0.2">
      <c r="A573" s="174">
        <v>10</v>
      </c>
      <c r="B573" s="419" t="s">
        <v>101</v>
      </c>
      <c r="C573" s="134" t="s">
        <v>86</v>
      </c>
      <c r="D573" s="127" t="s">
        <v>4</v>
      </c>
      <c r="E573" s="148"/>
      <c r="F573" s="148"/>
      <c r="G573" s="149"/>
      <c r="H573" s="149"/>
      <c r="I573" s="149"/>
      <c r="J573" s="149"/>
      <c r="K573" s="149"/>
      <c r="L573" s="149"/>
      <c r="M573" s="149"/>
      <c r="N573" s="157"/>
      <c r="O573" s="197" t="e">
        <f t="shared" si="90"/>
        <v>#DIV/0!</v>
      </c>
      <c r="P573" s="198" t="e">
        <f t="shared" si="92"/>
        <v>#DIV/0!</v>
      </c>
    </row>
    <row r="574" spans="1:16" x14ac:dyDescent="0.2">
      <c r="A574" s="174">
        <v>11</v>
      </c>
      <c r="B574" s="420"/>
      <c r="C574" s="134" t="s">
        <v>87</v>
      </c>
      <c r="D574" s="128" t="s">
        <v>6</v>
      </c>
      <c r="E574" s="148"/>
      <c r="F574" s="148"/>
      <c r="G574" s="149"/>
      <c r="H574" s="149"/>
      <c r="I574" s="149"/>
      <c r="J574" s="149"/>
      <c r="K574" s="149"/>
      <c r="L574" s="149"/>
      <c r="M574" s="149"/>
      <c r="N574" s="157"/>
      <c r="O574" s="197" t="e">
        <f t="shared" si="90"/>
        <v>#DIV/0!</v>
      </c>
      <c r="P574" s="198" t="e">
        <f>(STDEV(E574:N574))/R$43</f>
        <v>#DIV/0!</v>
      </c>
    </row>
    <row r="575" spans="1:16" x14ac:dyDescent="0.2">
      <c r="A575" s="174">
        <v>12</v>
      </c>
      <c r="B575" s="421" t="s">
        <v>30</v>
      </c>
      <c r="C575" s="179" t="s">
        <v>88</v>
      </c>
      <c r="D575" s="91" t="s">
        <v>4</v>
      </c>
      <c r="E575" s="148"/>
      <c r="F575" s="148"/>
      <c r="G575" s="149"/>
      <c r="H575" s="149"/>
      <c r="I575" s="149"/>
      <c r="J575" s="149"/>
      <c r="K575" s="149"/>
      <c r="L575" s="149"/>
      <c r="M575" s="149"/>
      <c r="N575" s="157"/>
      <c r="O575" s="197" t="e">
        <f t="shared" si="90"/>
        <v>#DIV/0!</v>
      </c>
      <c r="P575" s="198" t="e">
        <f t="shared" ref="P575:P576" si="93">(STDEV(E575:N575))/R$42</f>
        <v>#DIV/0!</v>
      </c>
    </row>
    <row r="576" spans="1:16" x14ac:dyDescent="0.2">
      <c r="A576" s="174">
        <v>13</v>
      </c>
      <c r="B576" s="418"/>
      <c r="C576" s="133" t="s">
        <v>89</v>
      </c>
      <c r="D576" s="90" t="s">
        <v>4</v>
      </c>
      <c r="E576" s="148"/>
      <c r="F576" s="148"/>
      <c r="G576" s="149"/>
      <c r="H576" s="149"/>
      <c r="I576" s="149"/>
      <c r="J576" s="149"/>
      <c r="K576" s="149"/>
      <c r="L576" s="149"/>
      <c r="M576" s="149"/>
      <c r="N576" s="157"/>
      <c r="O576" s="197" t="e">
        <f t="shared" si="90"/>
        <v>#DIV/0!</v>
      </c>
      <c r="P576" s="198" t="e">
        <f t="shared" si="93"/>
        <v>#DIV/0!</v>
      </c>
    </row>
    <row r="577" spans="1:16" x14ac:dyDescent="0.2">
      <c r="A577" s="174">
        <v>14</v>
      </c>
      <c r="B577" s="419" t="s">
        <v>31</v>
      </c>
      <c r="C577" s="134" t="s">
        <v>90</v>
      </c>
      <c r="D577" s="128" t="s">
        <v>5</v>
      </c>
      <c r="E577" s="148"/>
      <c r="F577" s="148"/>
      <c r="G577" s="149"/>
      <c r="H577" s="149"/>
      <c r="I577" s="149"/>
      <c r="J577" s="149"/>
      <c r="K577" s="149"/>
      <c r="L577" s="149"/>
      <c r="M577" s="149"/>
      <c r="N577" s="157"/>
      <c r="O577" s="197" t="e">
        <f t="shared" si="90"/>
        <v>#DIV/0!</v>
      </c>
      <c r="P577" s="198" t="e">
        <f>(STDEV(E577:N577))/R$44</f>
        <v>#DIV/0!</v>
      </c>
    </row>
    <row r="578" spans="1:16" x14ac:dyDescent="0.2">
      <c r="A578" s="174">
        <v>15</v>
      </c>
      <c r="B578" s="422"/>
      <c r="C578" s="134" t="s">
        <v>91</v>
      </c>
      <c r="D578" s="128" t="s">
        <v>6</v>
      </c>
      <c r="E578" s="150"/>
      <c r="F578" s="150"/>
      <c r="G578" s="150"/>
      <c r="H578" s="150"/>
      <c r="I578" s="148"/>
      <c r="J578" s="148"/>
      <c r="K578" s="149"/>
      <c r="L578" s="149"/>
      <c r="M578" s="149"/>
      <c r="N578" s="157"/>
      <c r="O578" s="197" t="e">
        <f t="shared" si="90"/>
        <v>#DIV/0!</v>
      </c>
      <c r="P578" s="198" t="e">
        <f>(STDEV(E578:N578))/R$43</f>
        <v>#DIV/0!</v>
      </c>
    </row>
    <row r="579" spans="1:16" x14ac:dyDescent="0.2">
      <c r="A579" s="174">
        <v>16</v>
      </c>
      <c r="B579" s="422"/>
      <c r="C579" s="134" t="s">
        <v>92</v>
      </c>
      <c r="D579" s="127" t="s">
        <v>4</v>
      </c>
      <c r="E579" s="151"/>
      <c r="F579" s="151"/>
      <c r="G579" s="151"/>
      <c r="H579" s="151"/>
      <c r="I579" s="151"/>
      <c r="J579" s="152"/>
      <c r="K579" s="149"/>
      <c r="L579" s="149"/>
      <c r="M579" s="149"/>
      <c r="N579" s="157"/>
      <c r="O579" s="197" t="e">
        <f t="shared" si="90"/>
        <v>#DIV/0!</v>
      </c>
      <c r="P579" s="198" t="e">
        <f t="shared" ref="P579:P587" si="94">(STDEV(E579:N579))/R$42</f>
        <v>#DIV/0!</v>
      </c>
    </row>
    <row r="580" spans="1:16" x14ac:dyDescent="0.2">
      <c r="A580" s="175">
        <v>17</v>
      </c>
      <c r="B580" s="422"/>
      <c r="C580" s="134" t="s">
        <v>93</v>
      </c>
      <c r="D580" s="127" t="s">
        <v>4</v>
      </c>
      <c r="E580" s="151"/>
      <c r="F580" s="151"/>
      <c r="G580" s="151"/>
      <c r="H580" s="151"/>
      <c r="I580" s="151"/>
      <c r="J580" s="152"/>
      <c r="K580" s="149"/>
      <c r="L580" s="149"/>
      <c r="M580" s="149"/>
      <c r="N580" s="157"/>
      <c r="O580" s="197" t="e">
        <f t="shared" si="90"/>
        <v>#DIV/0!</v>
      </c>
      <c r="P580" s="198" t="e">
        <f t="shared" si="94"/>
        <v>#DIV/0!</v>
      </c>
    </row>
    <row r="581" spans="1:16" x14ac:dyDescent="0.2">
      <c r="A581" s="175">
        <v>18</v>
      </c>
      <c r="B581" s="420"/>
      <c r="C581" s="134" t="s">
        <v>94</v>
      </c>
      <c r="D581" s="127" t="s">
        <v>4</v>
      </c>
      <c r="E581" s="151"/>
      <c r="F581" s="151"/>
      <c r="G581" s="151"/>
      <c r="H581" s="151"/>
      <c r="I581" s="151"/>
      <c r="J581" s="152"/>
      <c r="K581" s="149"/>
      <c r="L581" s="149"/>
      <c r="M581" s="149"/>
      <c r="N581" s="157"/>
      <c r="O581" s="197" t="e">
        <f t="shared" si="90"/>
        <v>#DIV/0!</v>
      </c>
      <c r="P581" s="198" t="e">
        <f t="shared" si="94"/>
        <v>#DIV/0!</v>
      </c>
    </row>
    <row r="582" spans="1:16" x14ac:dyDescent="0.2">
      <c r="A582" s="175">
        <v>19</v>
      </c>
      <c r="B582" s="421" t="s">
        <v>21</v>
      </c>
      <c r="C582" s="133" t="s">
        <v>95</v>
      </c>
      <c r="D582" s="90" t="s">
        <v>4</v>
      </c>
      <c r="E582" s="151"/>
      <c r="F582" s="151"/>
      <c r="G582" s="151"/>
      <c r="H582" s="151"/>
      <c r="I582" s="151"/>
      <c r="J582" s="152"/>
      <c r="K582" s="149"/>
      <c r="L582" s="149"/>
      <c r="M582" s="149"/>
      <c r="N582" s="157"/>
      <c r="O582" s="197" t="e">
        <f t="shared" si="90"/>
        <v>#DIV/0!</v>
      </c>
      <c r="P582" s="198" t="e">
        <f t="shared" si="94"/>
        <v>#DIV/0!</v>
      </c>
    </row>
    <row r="583" spans="1:16" x14ac:dyDescent="0.2">
      <c r="A583" s="175">
        <v>20</v>
      </c>
      <c r="B583" s="417"/>
      <c r="C583" s="133" t="s">
        <v>96</v>
      </c>
      <c r="D583" s="90" t="s">
        <v>4</v>
      </c>
      <c r="E583" s="151"/>
      <c r="F583" s="151"/>
      <c r="G583" s="151"/>
      <c r="H583" s="151"/>
      <c r="I583" s="151"/>
      <c r="J583" s="152"/>
      <c r="K583" s="149"/>
      <c r="L583" s="149"/>
      <c r="M583" s="149"/>
      <c r="N583" s="157"/>
      <c r="O583" s="197" t="e">
        <f t="shared" si="90"/>
        <v>#DIV/0!</v>
      </c>
      <c r="P583" s="198" t="e">
        <f t="shared" si="94"/>
        <v>#DIV/0!</v>
      </c>
    </row>
    <row r="584" spans="1:16" x14ac:dyDescent="0.2">
      <c r="A584" s="175">
        <v>21</v>
      </c>
      <c r="B584" s="418"/>
      <c r="C584" s="133" t="s">
        <v>97</v>
      </c>
      <c r="D584" s="90" t="s">
        <v>4</v>
      </c>
      <c r="E584" s="151"/>
      <c r="F584" s="151"/>
      <c r="G584" s="151"/>
      <c r="H584" s="151"/>
      <c r="I584" s="151"/>
      <c r="J584" s="152"/>
      <c r="K584" s="149"/>
      <c r="L584" s="149"/>
      <c r="M584" s="149"/>
      <c r="N584" s="157"/>
      <c r="O584" s="197" t="e">
        <f t="shared" si="90"/>
        <v>#DIV/0!</v>
      </c>
      <c r="P584" s="198" t="e">
        <f t="shared" si="94"/>
        <v>#DIV/0!</v>
      </c>
    </row>
    <row r="585" spans="1:16" x14ac:dyDescent="0.2">
      <c r="A585" s="175">
        <v>22</v>
      </c>
      <c r="B585" s="419" t="s">
        <v>32</v>
      </c>
      <c r="C585" s="134" t="s">
        <v>98</v>
      </c>
      <c r="D585" s="127" t="s">
        <v>4</v>
      </c>
      <c r="E585" s="151"/>
      <c r="F585" s="151"/>
      <c r="G585" s="151"/>
      <c r="H585" s="151"/>
      <c r="I585" s="151"/>
      <c r="J585" s="152"/>
      <c r="K585" s="149"/>
      <c r="L585" s="149"/>
      <c r="M585" s="149"/>
      <c r="N585" s="157"/>
      <c r="O585" s="197" t="e">
        <f t="shared" si="90"/>
        <v>#DIV/0!</v>
      </c>
      <c r="P585" s="198" t="e">
        <f t="shared" si="94"/>
        <v>#DIV/0!</v>
      </c>
    </row>
    <row r="586" spans="1:16" x14ac:dyDescent="0.2">
      <c r="A586" s="175">
        <v>23</v>
      </c>
      <c r="B586" s="422"/>
      <c r="C586" s="134" t="s">
        <v>100</v>
      </c>
      <c r="D586" s="129" t="s">
        <v>4</v>
      </c>
      <c r="E586" s="151"/>
      <c r="F586" s="151"/>
      <c r="G586" s="151"/>
      <c r="H586" s="151"/>
      <c r="I586" s="151"/>
      <c r="J586" s="152"/>
      <c r="K586" s="149"/>
      <c r="L586" s="149"/>
      <c r="M586" s="149"/>
      <c r="N586" s="157"/>
      <c r="O586" s="197" t="e">
        <f t="shared" si="90"/>
        <v>#DIV/0!</v>
      </c>
      <c r="P586" s="198" t="e">
        <f t="shared" si="94"/>
        <v>#DIV/0!</v>
      </c>
    </row>
    <row r="587" spans="1:16" ht="13.5" thickBot="1" x14ac:dyDescent="0.25">
      <c r="A587" s="189">
        <v>24</v>
      </c>
      <c r="B587" s="423"/>
      <c r="C587" s="135" t="s">
        <v>99</v>
      </c>
      <c r="D587" s="130" t="s">
        <v>4</v>
      </c>
      <c r="E587" s="158"/>
      <c r="F587" s="158"/>
      <c r="G587" s="158"/>
      <c r="H587" s="158"/>
      <c r="I587" s="158"/>
      <c r="J587" s="158"/>
      <c r="K587" s="159"/>
      <c r="L587" s="159"/>
      <c r="M587" s="159"/>
      <c r="N587" s="160"/>
      <c r="O587" s="197" t="e">
        <f t="shared" si="90"/>
        <v>#DIV/0!</v>
      </c>
      <c r="P587" s="198" t="e">
        <f t="shared" si="94"/>
        <v>#DIV/0!</v>
      </c>
    </row>
    <row r="588" spans="1:16" x14ac:dyDescent="0.2">
      <c r="A588" s="26"/>
      <c r="K588" s="26"/>
      <c r="M588" s="26"/>
      <c r="N588" s="26"/>
      <c r="O588" s="26"/>
      <c r="P588" s="26"/>
    </row>
    <row r="589" spans="1:16" x14ac:dyDescent="0.2">
      <c r="A589" s="217">
        <v>20</v>
      </c>
      <c r="B589" s="103" t="s">
        <v>54</v>
      </c>
      <c r="C589" s="190" t="str">
        <f>+$X11</f>
        <v>IWMM</v>
      </c>
      <c r="E589" s="415" t="str">
        <f>+$X11</f>
        <v>IWMM</v>
      </c>
      <c r="F589" s="415"/>
      <c r="G589" s="415"/>
      <c r="H589" s="415"/>
      <c r="I589" s="415"/>
      <c r="J589" s="415" t="str">
        <f>+$X11</f>
        <v>IWMM</v>
      </c>
      <c r="K589" s="415"/>
      <c r="L589" s="415"/>
      <c r="M589" s="415"/>
      <c r="N589" s="415"/>
      <c r="O589" s="26"/>
      <c r="P589" s="26"/>
    </row>
    <row r="590" spans="1:16" ht="13.5" thickBot="1" x14ac:dyDescent="0.25">
      <c r="A590" s="26"/>
      <c r="K590" s="26"/>
      <c r="M590" s="26"/>
      <c r="N590" s="26"/>
      <c r="O590" s="195" t="s">
        <v>122</v>
      </c>
      <c r="P590" s="195" t="s">
        <v>56</v>
      </c>
    </row>
    <row r="591" spans="1:16" x14ac:dyDescent="0.2">
      <c r="A591" s="101"/>
      <c r="B591" s="102"/>
      <c r="C591" s="131"/>
      <c r="D591" s="99" t="s">
        <v>40</v>
      </c>
      <c r="E591" s="394" t="s">
        <v>42</v>
      </c>
      <c r="F591" s="395"/>
      <c r="G591" s="395"/>
      <c r="H591" s="395"/>
      <c r="I591" s="395"/>
      <c r="J591" s="395"/>
      <c r="K591" s="395"/>
      <c r="L591" s="395"/>
      <c r="M591" s="395"/>
      <c r="N591" s="396"/>
      <c r="O591" s="195" t="s">
        <v>123</v>
      </c>
      <c r="P591" s="195" t="s">
        <v>57</v>
      </c>
    </row>
    <row r="592" spans="1:16" ht="13.5" thickBot="1" x14ac:dyDescent="0.25">
      <c r="A592" s="93" t="s">
        <v>34</v>
      </c>
      <c r="B592" s="94" t="s">
        <v>39</v>
      </c>
      <c r="C592" s="95" t="s">
        <v>38</v>
      </c>
      <c r="D592" s="188" t="s">
        <v>37</v>
      </c>
      <c r="E592" s="145">
        <v>1</v>
      </c>
      <c r="F592" s="146">
        <v>2</v>
      </c>
      <c r="G592" s="147">
        <v>3</v>
      </c>
      <c r="H592" s="147">
        <v>4</v>
      </c>
      <c r="I592" s="147">
        <v>5</v>
      </c>
      <c r="J592" s="147">
        <v>6</v>
      </c>
      <c r="K592" s="147">
        <v>7</v>
      </c>
      <c r="L592" s="147">
        <v>8</v>
      </c>
      <c r="M592" s="147">
        <v>9</v>
      </c>
      <c r="N592" s="144">
        <v>10</v>
      </c>
      <c r="O592" s="196" t="s">
        <v>55</v>
      </c>
      <c r="P592" s="196" t="s">
        <v>113</v>
      </c>
    </row>
    <row r="593" spans="1:16" x14ac:dyDescent="0.2">
      <c r="A593" s="174">
        <v>1</v>
      </c>
      <c r="B593" s="416" t="s">
        <v>27</v>
      </c>
      <c r="C593" s="133" t="s">
        <v>77</v>
      </c>
      <c r="D593" s="89" t="s">
        <v>4</v>
      </c>
      <c r="E593" s="153"/>
      <c r="F593" s="153"/>
      <c r="G593" s="154"/>
      <c r="H593" s="154"/>
      <c r="I593" s="154"/>
      <c r="J593" s="154"/>
      <c r="K593" s="154"/>
      <c r="L593" s="154"/>
      <c r="M593" s="154"/>
      <c r="N593" s="156"/>
      <c r="O593" s="197" t="e">
        <f t="shared" ref="O593:O616" si="95">ROUND(AVERAGE(E593:N593),0)</f>
        <v>#DIV/0!</v>
      </c>
      <c r="P593" s="198" t="e">
        <f>(STDEV(E593:N593))/R$42</f>
        <v>#DIV/0!</v>
      </c>
    </row>
    <row r="594" spans="1:16" x14ac:dyDescent="0.2">
      <c r="A594" s="174">
        <v>2</v>
      </c>
      <c r="B594" s="417"/>
      <c r="C594" s="178" t="s">
        <v>78</v>
      </c>
      <c r="D594" s="90" t="s">
        <v>4</v>
      </c>
      <c r="E594" s="148"/>
      <c r="F594" s="148"/>
      <c r="G594" s="149"/>
      <c r="H594" s="149"/>
      <c r="I594" s="149"/>
      <c r="J594" s="149"/>
      <c r="K594" s="149"/>
      <c r="L594" s="149"/>
      <c r="M594" s="149"/>
      <c r="N594" s="157"/>
      <c r="O594" s="197" t="e">
        <f t="shared" si="95"/>
        <v>#DIV/0!</v>
      </c>
      <c r="P594" s="198" t="e">
        <f t="shared" ref="P594:P599" si="96">(STDEV(E594:N594))/R$42</f>
        <v>#DIV/0!</v>
      </c>
    </row>
    <row r="595" spans="1:16" x14ac:dyDescent="0.2">
      <c r="A595" s="174">
        <v>3</v>
      </c>
      <c r="B595" s="417"/>
      <c r="C595" s="133" t="s">
        <v>79</v>
      </c>
      <c r="D595" s="90" t="s">
        <v>4</v>
      </c>
      <c r="E595" s="148"/>
      <c r="F595" s="148"/>
      <c r="G595" s="149"/>
      <c r="H595" s="149"/>
      <c r="I595" s="149"/>
      <c r="J595" s="149"/>
      <c r="K595" s="149"/>
      <c r="L595" s="149"/>
      <c r="M595" s="149"/>
      <c r="N595" s="157"/>
      <c r="O595" s="197" t="e">
        <f t="shared" si="95"/>
        <v>#DIV/0!</v>
      </c>
      <c r="P595" s="198" t="e">
        <f t="shared" si="96"/>
        <v>#DIV/0!</v>
      </c>
    </row>
    <row r="596" spans="1:16" x14ac:dyDescent="0.2">
      <c r="A596" s="174">
        <v>4</v>
      </c>
      <c r="B596" s="418"/>
      <c r="C596" s="133" t="s">
        <v>80</v>
      </c>
      <c r="D596" s="90" t="s">
        <v>4</v>
      </c>
      <c r="E596" s="148"/>
      <c r="F596" s="148"/>
      <c r="G596" s="149"/>
      <c r="H596" s="149"/>
      <c r="I596" s="149"/>
      <c r="J596" s="149"/>
      <c r="K596" s="149"/>
      <c r="L596" s="149"/>
      <c r="M596" s="149"/>
      <c r="N596" s="157"/>
      <c r="O596" s="197" t="e">
        <f t="shared" si="95"/>
        <v>#DIV/0!</v>
      </c>
      <c r="P596" s="198" t="e">
        <f t="shared" si="96"/>
        <v>#DIV/0!</v>
      </c>
    </row>
    <row r="597" spans="1:16" x14ac:dyDescent="0.2">
      <c r="A597" s="174">
        <v>5</v>
      </c>
      <c r="B597" s="419" t="s">
        <v>28</v>
      </c>
      <c r="C597" s="134" t="s">
        <v>81</v>
      </c>
      <c r="D597" s="127" t="s">
        <v>4</v>
      </c>
      <c r="E597" s="148"/>
      <c r="F597" s="148"/>
      <c r="G597" s="149"/>
      <c r="H597" s="149"/>
      <c r="I597" s="149"/>
      <c r="J597" s="149"/>
      <c r="K597" s="149"/>
      <c r="L597" s="149"/>
      <c r="M597" s="149"/>
      <c r="N597" s="157"/>
      <c r="O597" s="197" t="e">
        <f t="shared" si="95"/>
        <v>#DIV/0!</v>
      </c>
      <c r="P597" s="198" t="e">
        <f t="shared" si="96"/>
        <v>#DIV/0!</v>
      </c>
    </row>
    <row r="598" spans="1:16" x14ac:dyDescent="0.2">
      <c r="A598" s="174">
        <v>6</v>
      </c>
      <c r="B598" s="420"/>
      <c r="C598" s="134" t="s">
        <v>82</v>
      </c>
      <c r="D598" s="127" t="s">
        <v>4</v>
      </c>
      <c r="E598" s="148"/>
      <c r="F598" s="148"/>
      <c r="G598" s="169"/>
      <c r="H598" s="149"/>
      <c r="I598" s="149"/>
      <c r="J598" s="149"/>
      <c r="K598" s="149"/>
      <c r="L598" s="149"/>
      <c r="M598" s="149"/>
      <c r="N598" s="157"/>
      <c r="O598" s="197" t="e">
        <f t="shared" si="95"/>
        <v>#DIV/0!</v>
      </c>
      <c r="P598" s="198" t="e">
        <f t="shared" si="96"/>
        <v>#DIV/0!</v>
      </c>
    </row>
    <row r="599" spans="1:16" x14ac:dyDescent="0.2">
      <c r="A599" s="174">
        <v>7</v>
      </c>
      <c r="B599" s="421" t="s">
        <v>29</v>
      </c>
      <c r="C599" s="133" t="s">
        <v>83</v>
      </c>
      <c r="D599" s="90" t="s">
        <v>4</v>
      </c>
      <c r="E599" s="148"/>
      <c r="F599" s="148"/>
      <c r="G599" s="149"/>
      <c r="H599" s="149"/>
      <c r="I599" s="149"/>
      <c r="J599" s="149"/>
      <c r="K599" s="149"/>
      <c r="L599" s="149"/>
      <c r="M599" s="149"/>
      <c r="N599" s="157"/>
      <c r="O599" s="197" t="e">
        <f t="shared" si="95"/>
        <v>#DIV/0!</v>
      </c>
      <c r="P599" s="198" t="e">
        <f t="shared" si="96"/>
        <v>#DIV/0!</v>
      </c>
    </row>
    <row r="600" spans="1:16" x14ac:dyDescent="0.2">
      <c r="A600" s="174">
        <v>8</v>
      </c>
      <c r="B600" s="417"/>
      <c r="C600" s="133" t="s">
        <v>84</v>
      </c>
      <c r="D600" s="90" t="s">
        <v>6</v>
      </c>
      <c r="E600" s="148"/>
      <c r="F600" s="148"/>
      <c r="G600" s="149"/>
      <c r="H600" s="149"/>
      <c r="I600" s="149"/>
      <c r="J600" s="149"/>
      <c r="K600" s="149"/>
      <c r="L600" s="149"/>
      <c r="M600" s="149"/>
      <c r="N600" s="157"/>
      <c r="O600" s="197" t="e">
        <f t="shared" si="95"/>
        <v>#DIV/0!</v>
      </c>
      <c r="P600" s="198" t="e">
        <f>(STDEV(E600:N600))/R$43</f>
        <v>#DIV/0!</v>
      </c>
    </row>
    <row r="601" spans="1:16" x14ac:dyDescent="0.2">
      <c r="A601" s="174">
        <v>9</v>
      </c>
      <c r="B601" s="418"/>
      <c r="C601" s="133" t="s">
        <v>85</v>
      </c>
      <c r="D601" s="90" t="s">
        <v>4</v>
      </c>
      <c r="E601" s="148"/>
      <c r="F601" s="148"/>
      <c r="G601" s="149"/>
      <c r="H601" s="149"/>
      <c r="I601" s="149"/>
      <c r="J601" s="149"/>
      <c r="K601" s="149"/>
      <c r="L601" s="149"/>
      <c r="M601" s="149"/>
      <c r="N601" s="157"/>
      <c r="O601" s="197" t="e">
        <f t="shared" si="95"/>
        <v>#DIV/0!</v>
      </c>
      <c r="P601" s="198" t="e">
        <f t="shared" ref="P601:P602" si="97">(STDEV(E601:N601))/R$42</f>
        <v>#DIV/0!</v>
      </c>
    </row>
    <row r="602" spans="1:16" x14ac:dyDescent="0.2">
      <c r="A602" s="174">
        <v>10</v>
      </c>
      <c r="B602" s="419" t="s">
        <v>101</v>
      </c>
      <c r="C602" s="134" t="s">
        <v>86</v>
      </c>
      <c r="D602" s="127" t="s">
        <v>4</v>
      </c>
      <c r="E602" s="148"/>
      <c r="F602" s="148"/>
      <c r="G602" s="149"/>
      <c r="H602" s="149"/>
      <c r="I602" s="149"/>
      <c r="J602" s="149"/>
      <c r="K602" s="149"/>
      <c r="L602" s="149"/>
      <c r="M602" s="149"/>
      <c r="N602" s="157"/>
      <c r="O602" s="197" t="e">
        <f t="shared" si="95"/>
        <v>#DIV/0!</v>
      </c>
      <c r="P602" s="198" t="e">
        <f t="shared" si="97"/>
        <v>#DIV/0!</v>
      </c>
    </row>
    <row r="603" spans="1:16" x14ac:dyDescent="0.2">
      <c r="A603" s="174">
        <v>11</v>
      </c>
      <c r="B603" s="420"/>
      <c r="C603" s="134" t="s">
        <v>87</v>
      </c>
      <c r="D603" s="128" t="s">
        <v>6</v>
      </c>
      <c r="E603" s="148"/>
      <c r="F603" s="148"/>
      <c r="G603" s="149"/>
      <c r="H603" s="149"/>
      <c r="I603" s="149"/>
      <c r="J603" s="149"/>
      <c r="K603" s="149"/>
      <c r="L603" s="149"/>
      <c r="M603" s="149"/>
      <c r="N603" s="157"/>
      <c r="O603" s="197" t="e">
        <f t="shared" si="95"/>
        <v>#DIV/0!</v>
      </c>
      <c r="P603" s="198" t="e">
        <f>(STDEV(E603:N603))/R$43</f>
        <v>#DIV/0!</v>
      </c>
    </row>
    <row r="604" spans="1:16" x14ac:dyDescent="0.2">
      <c r="A604" s="174">
        <v>12</v>
      </c>
      <c r="B604" s="421" t="s">
        <v>30</v>
      </c>
      <c r="C604" s="179" t="s">
        <v>88</v>
      </c>
      <c r="D604" s="91" t="s">
        <v>4</v>
      </c>
      <c r="E604" s="148"/>
      <c r="F604" s="148"/>
      <c r="G604" s="149"/>
      <c r="H604" s="149"/>
      <c r="I604" s="149"/>
      <c r="J604" s="149"/>
      <c r="K604" s="149"/>
      <c r="L604" s="149"/>
      <c r="M604" s="149"/>
      <c r="N604" s="157"/>
      <c r="O604" s="197" t="e">
        <f t="shared" si="95"/>
        <v>#DIV/0!</v>
      </c>
      <c r="P604" s="198" t="e">
        <f t="shared" ref="P604:P605" si="98">(STDEV(E604:N604))/R$42</f>
        <v>#DIV/0!</v>
      </c>
    </row>
    <row r="605" spans="1:16" x14ac:dyDescent="0.2">
      <c r="A605" s="174">
        <v>13</v>
      </c>
      <c r="B605" s="418"/>
      <c r="C605" s="133" t="s">
        <v>89</v>
      </c>
      <c r="D605" s="90" t="s">
        <v>4</v>
      </c>
      <c r="E605" s="148"/>
      <c r="F605" s="148"/>
      <c r="G605" s="149"/>
      <c r="H605" s="149"/>
      <c r="I605" s="149"/>
      <c r="J605" s="149"/>
      <c r="K605" s="149"/>
      <c r="L605" s="149"/>
      <c r="M605" s="149"/>
      <c r="N605" s="157"/>
      <c r="O605" s="197" t="e">
        <f t="shared" si="95"/>
        <v>#DIV/0!</v>
      </c>
      <c r="P605" s="198" t="e">
        <f t="shared" si="98"/>
        <v>#DIV/0!</v>
      </c>
    </row>
    <row r="606" spans="1:16" x14ac:dyDescent="0.2">
      <c r="A606" s="174">
        <v>14</v>
      </c>
      <c r="B606" s="419" t="s">
        <v>31</v>
      </c>
      <c r="C606" s="134" t="s">
        <v>90</v>
      </c>
      <c r="D606" s="128" t="s">
        <v>5</v>
      </c>
      <c r="E606" s="148"/>
      <c r="F606" s="148"/>
      <c r="G606" s="149"/>
      <c r="H606" s="149"/>
      <c r="I606" s="149"/>
      <c r="J606" s="149"/>
      <c r="K606" s="149"/>
      <c r="L606" s="149"/>
      <c r="M606" s="149"/>
      <c r="N606" s="157"/>
      <c r="O606" s="197" t="e">
        <f t="shared" si="95"/>
        <v>#DIV/0!</v>
      </c>
      <c r="P606" s="198" t="e">
        <f>(STDEV(E606:N606))/R$44</f>
        <v>#DIV/0!</v>
      </c>
    </row>
    <row r="607" spans="1:16" x14ac:dyDescent="0.2">
      <c r="A607" s="174">
        <v>15</v>
      </c>
      <c r="B607" s="422"/>
      <c r="C607" s="134" t="s">
        <v>91</v>
      </c>
      <c r="D607" s="128" t="s">
        <v>6</v>
      </c>
      <c r="E607" s="150"/>
      <c r="F607" s="150"/>
      <c r="G607" s="150"/>
      <c r="H607" s="150"/>
      <c r="I607" s="148"/>
      <c r="J607" s="148"/>
      <c r="K607" s="149"/>
      <c r="L607" s="149"/>
      <c r="M607" s="149"/>
      <c r="N607" s="157"/>
      <c r="O607" s="197" t="e">
        <f t="shared" si="95"/>
        <v>#DIV/0!</v>
      </c>
      <c r="P607" s="198" t="e">
        <f>(STDEV(E607:N607))/R$43</f>
        <v>#DIV/0!</v>
      </c>
    </row>
    <row r="608" spans="1:16" x14ac:dyDescent="0.2">
      <c r="A608" s="174">
        <v>16</v>
      </c>
      <c r="B608" s="422"/>
      <c r="C608" s="134" t="s">
        <v>92</v>
      </c>
      <c r="D608" s="127" t="s">
        <v>4</v>
      </c>
      <c r="E608" s="151"/>
      <c r="F608" s="151"/>
      <c r="G608" s="151"/>
      <c r="H608" s="151"/>
      <c r="I608" s="151"/>
      <c r="J608" s="152"/>
      <c r="K608" s="149"/>
      <c r="L608" s="149"/>
      <c r="M608" s="149"/>
      <c r="N608" s="157"/>
      <c r="O608" s="197" t="e">
        <f t="shared" si="95"/>
        <v>#DIV/0!</v>
      </c>
      <c r="P608" s="198" t="e">
        <f t="shared" ref="P608:P616" si="99">(STDEV(E608:N608))/R$42</f>
        <v>#DIV/0!</v>
      </c>
    </row>
    <row r="609" spans="1:16" x14ac:dyDescent="0.2">
      <c r="A609" s="175">
        <v>17</v>
      </c>
      <c r="B609" s="422"/>
      <c r="C609" s="134" t="s">
        <v>93</v>
      </c>
      <c r="D609" s="127" t="s">
        <v>4</v>
      </c>
      <c r="E609" s="151"/>
      <c r="F609" s="151"/>
      <c r="G609" s="151"/>
      <c r="H609" s="151"/>
      <c r="I609" s="151"/>
      <c r="J609" s="152"/>
      <c r="K609" s="149"/>
      <c r="L609" s="149"/>
      <c r="M609" s="149"/>
      <c r="N609" s="157"/>
      <c r="O609" s="197" t="e">
        <f t="shared" si="95"/>
        <v>#DIV/0!</v>
      </c>
      <c r="P609" s="198" t="e">
        <f t="shared" si="99"/>
        <v>#DIV/0!</v>
      </c>
    </row>
    <row r="610" spans="1:16" x14ac:dyDescent="0.2">
      <c r="A610" s="175">
        <v>18</v>
      </c>
      <c r="B610" s="420"/>
      <c r="C610" s="134" t="s">
        <v>94</v>
      </c>
      <c r="D610" s="127" t="s">
        <v>4</v>
      </c>
      <c r="E610" s="151"/>
      <c r="F610" s="151"/>
      <c r="G610" s="151"/>
      <c r="H610" s="151"/>
      <c r="I610" s="151"/>
      <c r="J610" s="152"/>
      <c r="K610" s="149"/>
      <c r="L610" s="149"/>
      <c r="M610" s="149"/>
      <c r="N610" s="157"/>
      <c r="O610" s="197" t="e">
        <f t="shared" si="95"/>
        <v>#DIV/0!</v>
      </c>
      <c r="P610" s="198" t="e">
        <f t="shared" si="99"/>
        <v>#DIV/0!</v>
      </c>
    </row>
    <row r="611" spans="1:16" x14ac:dyDescent="0.2">
      <c r="A611" s="175">
        <v>19</v>
      </c>
      <c r="B611" s="421" t="s">
        <v>21</v>
      </c>
      <c r="C611" s="133" t="s">
        <v>95</v>
      </c>
      <c r="D611" s="90" t="s">
        <v>4</v>
      </c>
      <c r="E611" s="151"/>
      <c r="F611" s="151"/>
      <c r="G611" s="151"/>
      <c r="H611" s="151"/>
      <c r="I611" s="151"/>
      <c r="J611" s="152"/>
      <c r="K611" s="149"/>
      <c r="L611" s="149"/>
      <c r="M611" s="149"/>
      <c r="N611" s="157"/>
      <c r="O611" s="197" t="e">
        <f t="shared" si="95"/>
        <v>#DIV/0!</v>
      </c>
      <c r="P611" s="198" t="e">
        <f t="shared" si="99"/>
        <v>#DIV/0!</v>
      </c>
    </row>
    <row r="612" spans="1:16" x14ac:dyDescent="0.2">
      <c r="A612" s="175">
        <v>20</v>
      </c>
      <c r="B612" s="417"/>
      <c r="C612" s="133" t="s">
        <v>96</v>
      </c>
      <c r="D612" s="90" t="s">
        <v>4</v>
      </c>
      <c r="E612" s="151"/>
      <c r="F612" s="151"/>
      <c r="G612" s="151"/>
      <c r="H612" s="151"/>
      <c r="I612" s="151"/>
      <c r="J612" s="152"/>
      <c r="K612" s="149"/>
      <c r="L612" s="149"/>
      <c r="M612" s="149"/>
      <c r="N612" s="157"/>
      <c r="O612" s="197" t="e">
        <f t="shared" si="95"/>
        <v>#DIV/0!</v>
      </c>
      <c r="P612" s="198" t="e">
        <f t="shared" si="99"/>
        <v>#DIV/0!</v>
      </c>
    </row>
    <row r="613" spans="1:16" x14ac:dyDescent="0.2">
      <c r="A613" s="175">
        <v>21</v>
      </c>
      <c r="B613" s="418"/>
      <c r="C613" s="133" t="s">
        <v>97</v>
      </c>
      <c r="D613" s="90" t="s">
        <v>4</v>
      </c>
      <c r="E613" s="151"/>
      <c r="F613" s="151"/>
      <c r="G613" s="151"/>
      <c r="H613" s="151"/>
      <c r="I613" s="151"/>
      <c r="J613" s="152"/>
      <c r="K613" s="149"/>
      <c r="L613" s="149"/>
      <c r="M613" s="149"/>
      <c r="N613" s="157"/>
      <c r="O613" s="197" t="e">
        <f t="shared" si="95"/>
        <v>#DIV/0!</v>
      </c>
      <c r="P613" s="198" t="e">
        <f t="shared" si="99"/>
        <v>#DIV/0!</v>
      </c>
    </row>
    <row r="614" spans="1:16" x14ac:dyDescent="0.2">
      <c r="A614" s="175">
        <v>22</v>
      </c>
      <c r="B614" s="419" t="s">
        <v>32</v>
      </c>
      <c r="C614" s="134" t="s">
        <v>98</v>
      </c>
      <c r="D614" s="127" t="s">
        <v>4</v>
      </c>
      <c r="E614" s="151"/>
      <c r="F614" s="151"/>
      <c r="G614" s="151"/>
      <c r="H614" s="151"/>
      <c r="I614" s="151"/>
      <c r="J614" s="152"/>
      <c r="K614" s="149"/>
      <c r="L614" s="149"/>
      <c r="M614" s="149"/>
      <c r="N614" s="157"/>
      <c r="O614" s="197" t="e">
        <f t="shared" si="95"/>
        <v>#DIV/0!</v>
      </c>
      <c r="P614" s="198" t="e">
        <f t="shared" si="99"/>
        <v>#DIV/0!</v>
      </c>
    </row>
    <row r="615" spans="1:16" x14ac:dyDescent="0.2">
      <c r="A615" s="175">
        <v>23</v>
      </c>
      <c r="B615" s="422"/>
      <c r="C615" s="134" t="s">
        <v>100</v>
      </c>
      <c r="D615" s="129" t="s">
        <v>4</v>
      </c>
      <c r="E615" s="151"/>
      <c r="F615" s="151"/>
      <c r="G615" s="151"/>
      <c r="H615" s="151"/>
      <c r="I615" s="151"/>
      <c r="J615" s="152"/>
      <c r="K615" s="149"/>
      <c r="L615" s="149"/>
      <c r="M615" s="149"/>
      <c r="N615" s="157"/>
      <c r="O615" s="197" t="e">
        <f t="shared" si="95"/>
        <v>#DIV/0!</v>
      </c>
      <c r="P615" s="198" t="e">
        <f t="shared" si="99"/>
        <v>#DIV/0!</v>
      </c>
    </row>
    <row r="616" spans="1:16" ht="13.5" thickBot="1" x14ac:dyDescent="0.25">
      <c r="A616" s="189">
        <v>24</v>
      </c>
      <c r="B616" s="423"/>
      <c r="C616" s="135" t="s">
        <v>99</v>
      </c>
      <c r="D616" s="130" t="s">
        <v>4</v>
      </c>
      <c r="E616" s="158"/>
      <c r="F616" s="158"/>
      <c r="G616" s="158"/>
      <c r="H616" s="158"/>
      <c r="I616" s="158"/>
      <c r="J616" s="158"/>
      <c r="K616" s="159"/>
      <c r="L616" s="159"/>
      <c r="M616" s="159"/>
      <c r="N616" s="160"/>
      <c r="O616" s="197" t="e">
        <f t="shared" si="95"/>
        <v>#DIV/0!</v>
      </c>
      <c r="P616" s="198" t="e">
        <f t="shared" si="99"/>
        <v>#DIV/0!</v>
      </c>
    </row>
    <row r="617" spans="1:16" x14ac:dyDescent="0.2">
      <c r="A617" s="26"/>
      <c r="K617" s="26"/>
      <c r="M617" s="26"/>
      <c r="N617" s="26"/>
      <c r="O617" s="26"/>
      <c r="P617" s="26"/>
    </row>
    <row r="618" spans="1:16" x14ac:dyDescent="0.2">
      <c r="A618" s="217">
        <v>21</v>
      </c>
      <c r="B618" s="103" t="s">
        <v>54</v>
      </c>
      <c r="C618" s="190" t="str">
        <f>+$Y11</f>
        <v>Grazing Rapid Assessment</v>
      </c>
      <c r="E618" s="415" t="str">
        <f>+$Y11</f>
        <v>Grazing Rapid Assessment</v>
      </c>
      <c r="F618" s="415"/>
      <c r="G618" s="415"/>
      <c r="H618" s="415"/>
      <c r="I618" s="415"/>
      <c r="J618" s="415" t="str">
        <f>+$Y11</f>
        <v>Grazing Rapid Assessment</v>
      </c>
      <c r="K618" s="415"/>
      <c r="L618" s="415"/>
      <c r="M618" s="415"/>
      <c r="N618" s="415"/>
      <c r="O618" s="26"/>
      <c r="P618" s="26"/>
    </row>
    <row r="619" spans="1:16" ht="13.5" thickBot="1" x14ac:dyDescent="0.25">
      <c r="A619" s="26"/>
      <c r="K619" s="26"/>
      <c r="M619" s="26"/>
      <c r="N619" s="26"/>
      <c r="O619" s="195" t="s">
        <v>122</v>
      </c>
      <c r="P619" s="195" t="s">
        <v>56</v>
      </c>
    </row>
    <row r="620" spans="1:16" x14ac:dyDescent="0.2">
      <c r="A620" s="101"/>
      <c r="B620" s="102"/>
      <c r="C620" s="131"/>
      <c r="D620" s="99" t="s">
        <v>40</v>
      </c>
      <c r="E620" s="394" t="s">
        <v>42</v>
      </c>
      <c r="F620" s="395"/>
      <c r="G620" s="395"/>
      <c r="H620" s="395"/>
      <c r="I620" s="395"/>
      <c r="J620" s="395"/>
      <c r="K620" s="395"/>
      <c r="L620" s="395"/>
      <c r="M620" s="395"/>
      <c r="N620" s="396"/>
      <c r="O620" s="195" t="s">
        <v>123</v>
      </c>
      <c r="P620" s="195" t="s">
        <v>57</v>
      </c>
    </row>
    <row r="621" spans="1:16" ht="13.5" thickBot="1" x14ac:dyDescent="0.25">
      <c r="A621" s="93" t="s">
        <v>34</v>
      </c>
      <c r="B621" s="94" t="s">
        <v>39</v>
      </c>
      <c r="C621" s="95" t="s">
        <v>38</v>
      </c>
      <c r="D621" s="188" t="s">
        <v>37</v>
      </c>
      <c r="E621" s="145">
        <v>1</v>
      </c>
      <c r="F621" s="146">
        <v>2</v>
      </c>
      <c r="G621" s="147">
        <v>3</v>
      </c>
      <c r="H621" s="147">
        <v>4</v>
      </c>
      <c r="I621" s="147">
        <v>5</v>
      </c>
      <c r="J621" s="147">
        <v>6</v>
      </c>
      <c r="K621" s="147">
        <v>7</v>
      </c>
      <c r="L621" s="147">
        <v>8</v>
      </c>
      <c r="M621" s="147">
        <v>9</v>
      </c>
      <c r="N621" s="144">
        <v>10</v>
      </c>
      <c r="O621" s="196" t="s">
        <v>55</v>
      </c>
      <c r="P621" s="196" t="s">
        <v>113</v>
      </c>
    </row>
    <row r="622" spans="1:16" x14ac:dyDescent="0.2">
      <c r="A622" s="174">
        <v>1</v>
      </c>
      <c r="B622" s="416" t="s">
        <v>27</v>
      </c>
      <c r="C622" s="133" t="s">
        <v>77</v>
      </c>
      <c r="D622" s="89" t="s">
        <v>4</v>
      </c>
      <c r="E622" s="153"/>
      <c r="F622" s="153"/>
      <c r="G622" s="154"/>
      <c r="H622" s="154"/>
      <c r="I622" s="154"/>
      <c r="J622" s="154"/>
      <c r="K622" s="154"/>
      <c r="L622" s="154"/>
      <c r="M622" s="154"/>
      <c r="N622" s="156"/>
      <c r="O622" s="197" t="e">
        <f t="shared" ref="O622:O645" si="100">ROUND(AVERAGE(E622:N622),0)</f>
        <v>#DIV/0!</v>
      </c>
      <c r="P622" s="198" t="e">
        <f>(STDEV(E622:N622))/R$42</f>
        <v>#DIV/0!</v>
      </c>
    </row>
    <row r="623" spans="1:16" x14ac:dyDescent="0.2">
      <c r="A623" s="174">
        <v>2</v>
      </c>
      <c r="B623" s="417"/>
      <c r="C623" s="178" t="s">
        <v>78</v>
      </c>
      <c r="D623" s="90" t="s">
        <v>4</v>
      </c>
      <c r="E623" s="148"/>
      <c r="F623" s="148"/>
      <c r="G623" s="149"/>
      <c r="H623" s="149"/>
      <c r="I623" s="149"/>
      <c r="J623" s="149"/>
      <c r="K623" s="149"/>
      <c r="L623" s="149"/>
      <c r="M623" s="149"/>
      <c r="N623" s="157"/>
      <c r="O623" s="197" t="e">
        <f t="shared" si="100"/>
        <v>#DIV/0!</v>
      </c>
      <c r="P623" s="198" t="e">
        <f t="shared" ref="P623:P628" si="101">(STDEV(E623:N623))/R$42</f>
        <v>#DIV/0!</v>
      </c>
    </row>
    <row r="624" spans="1:16" x14ac:dyDescent="0.2">
      <c r="A624" s="174">
        <v>3</v>
      </c>
      <c r="B624" s="417"/>
      <c r="C624" s="133" t="s">
        <v>79</v>
      </c>
      <c r="D624" s="90" t="s">
        <v>4</v>
      </c>
      <c r="E624" s="148"/>
      <c r="F624" s="148"/>
      <c r="G624" s="149"/>
      <c r="H624" s="149"/>
      <c r="I624" s="149"/>
      <c r="J624" s="149"/>
      <c r="K624" s="149"/>
      <c r="L624" s="149"/>
      <c r="M624" s="149"/>
      <c r="N624" s="157"/>
      <c r="O624" s="197" t="e">
        <f t="shared" si="100"/>
        <v>#DIV/0!</v>
      </c>
      <c r="P624" s="198" t="e">
        <f t="shared" si="101"/>
        <v>#DIV/0!</v>
      </c>
    </row>
    <row r="625" spans="1:16" x14ac:dyDescent="0.2">
      <c r="A625" s="174">
        <v>4</v>
      </c>
      <c r="B625" s="418"/>
      <c r="C625" s="133" t="s">
        <v>80</v>
      </c>
      <c r="D625" s="90" t="s">
        <v>4</v>
      </c>
      <c r="E625" s="148"/>
      <c r="F625" s="148"/>
      <c r="G625" s="149"/>
      <c r="H625" s="149"/>
      <c r="I625" s="149"/>
      <c r="J625" s="149"/>
      <c r="K625" s="149"/>
      <c r="L625" s="149"/>
      <c r="M625" s="149"/>
      <c r="N625" s="157"/>
      <c r="O625" s="197" t="e">
        <f t="shared" si="100"/>
        <v>#DIV/0!</v>
      </c>
      <c r="P625" s="198" t="e">
        <f t="shared" si="101"/>
        <v>#DIV/0!</v>
      </c>
    </row>
    <row r="626" spans="1:16" x14ac:dyDescent="0.2">
      <c r="A626" s="174">
        <v>5</v>
      </c>
      <c r="B626" s="419" t="s">
        <v>28</v>
      </c>
      <c r="C626" s="134" t="s">
        <v>81</v>
      </c>
      <c r="D626" s="127" t="s">
        <v>4</v>
      </c>
      <c r="E626" s="148"/>
      <c r="F626" s="148"/>
      <c r="G626" s="149"/>
      <c r="H626" s="149"/>
      <c r="I626" s="149"/>
      <c r="J626" s="149"/>
      <c r="K626" s="149"/>
      <c r="L626" s="149"/>
      <c r="M626" s="149"/>
      <c r="N626" s="157"/>
      <c r="O626" s="197" t="e">
        <f t="shared" si="100"/>
        <v>#DIV/0!</v>
      </c>
      <c r="P626" s="198" t="e">
        <f t="shared" si="101"/>
        <v>#DIV/0!</v>
      </c>
    </row>
    <row r="627" spans="1:16" x14ac:dyDescent="0.2">
      <c r="A627" s="174">
        <v>6</v>
      </c>
      <c r="B627" s="420"/>
      <c r="C627" s="134" t="s">
        <v>82</v>
      </c>
      <c r="D627" s="127" t="s">
        <v>4</v>
      </c>
      <c r="E627" s="148"/>
      <c r="F627" s="148"/>
      <c r="G627" s="169"/>
      <c r="H627" s="149"/>
      <c r="I627" s="149"/>
      <c r="J627" s="149"/>
      <c r="K627" s="149"/>
      <c r="L627" s="149"/>
      <c r="M627" s="149"/>
      <c r="N627" s="157"/>
      <c r="O627" s="197" t="e">
        <f t="shared" si="100"/>
        <v>#DIV/0!</v>
      </c>
      <c r="P627" s="198" t="e">
        <f t="shared" si="101"/>
        <v>#DIV/0!</v>
      </c>
    </row>
    <row r="628" spans="1:16" x14ac:dyDescent="0.2">
      <c r="A628" s="174">
        <v>7</v>
      </c>
      <c r="B628" s="421" t="s">
        <v>29</v>
      </c>
      <c r="C628" s="133" t="s">
        <v>83</v>
      </c>
      <c r="D628" s="90" t="s">
        <v>4</v>
      </c>
      <c r="E628" s="148"/>
      <c r="F628" s="148"/>
      <c r="G628" s="149"/>
      <c r="H628" s="149"/>
      <c r="I628" s="149"/>
      <c r="J628" s="149"/>
      <c r="K628" s="149"/>
      <c r="L628" s="149"/>
      <c r="M628" s="149"/>
      <c r="N628" s="157"/>
      <c r="O628" s="197" t="e">
        <f t="shared" si="100"/>
        <v>#DIV/0!</v>
      </c>
      <c r="P628" s="198" t="e">
        <f t="shared" si="101"/>
        <v>#DIV/0!</v>
      </c>
    </row>
    <row r="629" spans="1:16" x14ac:dyDescent="0.2">
      <c r="A629" s="174">
        <v>8</v>
      </c>
      <c r="B629" s="417"/>
      <c r="C629" s="133" t="s">
        <v>84</v>
      </c>
      <c r="D629" s="90" t="s">
        <v>6</v>
      </c>
      <c r="E629" s="148"/>
      <c r="F629" s="148"/>
      <c r="G629" s="149"/>
      <c r="H629" s="149"/>
      <c r="I629" s="149"/>
      <c r="J629" s="149"/>
      <c r="K629" s="149"/>
      <c r="L629" s="149"/>
      <c r="M629" s="149"/>
      <c r="N629" s="157"/>
      <c r="O629" s="197" t="e">
        <f t="shared" si="100"/>
        <v>#DIV/0!</v>
      </c>
      <c r="P629" s="198" t="e">
        <f>(STDEV(E629:N629))/R$43</f>
        <v>#DIV/0!</v>
      </c>
    </row>
    <row r="630" spans="1:16" x14ac:dyDescent="0.2">
      <c r="A630" s="174">
        <v>9</v>
      </c>
      <c r="B630" s="418"/>
      <c r="C630" s="133" t="s">
        <v>85</v>
      </c>
      <c r="D630" s="90" t="s">
        <v>4</v>
      </c>
      <c r="E630" s="148"/>
      <c r="F630" s="148"/>
      <c r="G630" s="149"/>
      <c r="H630" s="149"/>
      <c r="I630" s="149"/>
      <c r="J630" s="149"/>
      <c r="K630" s="149"/>
      <c r="L630" s="149"/>
      <c r="M630" s="149"/>
      <c r="N630" s="157"/>
      <c r="O630" s="197" t="e">
        <f t="shared" si="100"/>
        <v>#DIV/0!</v>
      </c>
      <c r="P630" s="198" t="e">
        <f t="shared" ref="P630:P631" si="102">(STDEV(E630:N630))/R$42</f>
        <v>#DIV/0!</v>
      </c>
    </row>
    <row r="631" spans="1:16" x14ac:dyDescent="0.2">
      <c r="A631" s="174">
        <v>10</v>
      </c>
      <c r="B631" s="419" t="s">
        <v>101</v>
      </c>
      <c r="C631" s="134" t="s">
        <v>86</v>
      </c>
      <c r="D631" s="127" t="s">
        <v>4</v>
      </c>
      <c r="E631" s="148"/>
      <c r="F631" s="148"/>
      <c r="G631" s="149"/>
      <c r="H631" s="149"/>
      <c r="I631" s="149"/>
      <c r="J631" s="149"/>
      <c r="K631" s="149"/>
      <c r="L631" s="149"/>
      <c r="M631" s="149"/>
      <c r="N631" s="157"/>
      <c r="O631" s="197" t="e">
        <f t="shared" si="100"/>
        <v>#DIV/0!</v>
      </c>
      <c r="P631" s="198" t="e">
        <f t="shared" si="102"/>
        <v>#DIV/0!</v>
      </c>
    </row>
    <row r="632" spans="1:16" x14ac:dyDescent="0.2">
      <c r="A632" s="174">
        <v>11</v>
      </c>
      <c r="B632" s="420"/>
      <c r="C632" s="134" t="s">
        <v>87</v>
      </c>
      <c r="D632" s="128" t="s">
        <v>6</v>
      </c>
      <c r="E632" s="148"/>
      <c r="F632" s="148"/>
      <c r="G632" s="149"/>
      <c r="H632" s="149"/>
      <c r="I632" s="149"/>
      <c r="J632" s="149"/>
      <c r="K632" s="149"/>
      <c r="L632" s="149"/>
      <c r="M632" s="149"/>
      <c r="N632" s="157"/>
      <c r="O632" s="197" t="e">
        <f t="shared" si="100"/>
        <v>#DIV/0!</v>
      </c>
      <c r="P632" s="198" t="e">
        <f>(STDEV(E632:N632))/R$43</f>
        <v>#DIV/0!</v>
      </c>
    </row>
    <row r="633" spans="1:16" x14ac:dyDescent="0.2">
      <c r="A633" s="174">
        <v>12</v>
      </c>
      <c r="B633" s="421" t="s">
        <v>30</v>
      </c>
      <c r="C633" s="179" t="s">
        <v>88</v>
      </c>
      <c r="D633" s="91" t="s">
        <v>4</v>
      </c>
      <c r="E633" s="148"/>
      <c r="F633" s="148"/>
      <c r="G633" s="149"/>
      <c r="H633" s="149"/>
      <c r="I633" s="149"/>
      <c r="J633" s="149"/>
      <c r="K633" s="149"/>
      <c r="L633" s="149"/>
      <c r="M633" s="149"/>
      <c r="N633" s="157"/>
      <c r="O633" s="197" t="e">
        <f t="shared" si="100"/>
        <v>#DIV/0!</v>
      </c>
      <c r="P633" s="198" t="e">
        <f t="shared" ref="P633:P634" si="103">(STDEV(E633:N633))/R$42</f>
        <v>#DIV/0!</v>
      </c>
    </row>
    <row r="634" spans="1:16" x14ac:dyDescent="0.2">
      <c r="A634" s="174">
        <v>13</v>
      </c>
      <c r="B634" s="418"/>
      <c r="C634" s="133" t="s">
        <v>89</v>
      </c>
      <c r="D634" s="90" t="s">
        <v>4</v>
      </c>
      <c r="E634" s="148"/>
      <c r="F634" s="148"/>
      <c r="G634" s="149"/>
      <c r="H634" s="149"/>
      <c r="I634" s="149"/>
      <c r="J634" s="149"/>
      <c r="K634" s="149"/>
      <c r="L634" s="149"/>
      <c r="M634" s="149"/>
      <c r="N634" s="157"/>
      <c r="O634" s="197" t="e">
        <f t="shared" si="100"/>
        <v>#DIV/0!</v>
      </c>
      <c r="P634" s="198" t="e">
        <f t="shared" si="103"/>
        <v>#DIV/0!</v>
      </c>
    </row>
    <row r="635" spans="1:16" x14ac:dyDescent="0.2">
      <c r="A635" s="174">
        <v>14</v>
      </c>
      <c r="B635" s="419" t="s">
        <v>31</v>
      </c>
      <c r="C635" s="134" t="s">
        <v>90</v>
      </c>
      <c r="D635" s="128" t="s">
        <v>5</v>
      </c>
      <c r="E635" s="148"/>
      <c r="F635" s="148"/>
      <c r="G635" s="149"/>
      <c r="H635" s="149"/>
      <c r="I635" s="149"/>
      <c r="J635" s="149"/>
      <c r="K635" s="149"/>
      <c r="L635" s="149"/>
      <c r="M635" s="149"/>
      <c r="N635" s="157"/>
      <c r="O635" s="197" t="e">
        <f t="shared" si="100"/>
        <v>#DIV/0!</v>
      </c>
      <c r="P635" s="198" t="e">
        <f>(STDEV(E635:N635))/R$44</f>
        <v>#DIV/0!</v>
      </c>
    </row>
    <row r="636" spans="1:16" x14ac:dyDescent="0.2">
      <c r="A636" s="174">
        <v>15</v>
      </c>
      <c r="B636" s="422"/>
      <c r="C636" s="134" t="s">
        <v>91</v>
      </c>
      <c r="D636" s="128" t="s">
        <v>6</v>
      </c>
      <c r="E636" s="150"/>
      <c r="F636" s="150"/>
      <c r="G636" s="150"/>
      <c r="H636" s="150"/>
      <c r="I636" s="148"/>
      <c r="J636" s="148"/>
      <c r="K636" s="149"/>
      <c r="L636" s="149"/>
      <c r="M636" s="149"/>
      <c r="N636" s="157"/>
      <c r="O636" s="197" t="e">
        <f t="shared" si="100"/>
        <v>#DIV/0!</v>
      </c>
      <c r="P636" s="198" t="e">
        <f>(STDEV(E636:N636))/R$43</f>
        <v>#DIV/0!</v>
      </c>
    </row>
    <row r="637" spans="1:16" x14ac:dyDescent="0.2">
      <c r="A637" s="174">
        <v>16</v>
      </c>
      <c r="B637" s="422"/>
      <c r="C637" s="134" t="s">
        <v>92</v>
      </c>
      <c r="D637" s="127" t="s">
        <v>4</v>
      </c>
      <c r="E637" s="151"/>
      <c r="F637" s="151"/>
      <c r="G637" s="151"/>
      <c r="H637" s="151"/>
      <c r="I637" s="151"/>
      <c r="J637" s="152"/>
      <c r="K637" s="149"/>
      <c r="L637" s="149"/>
      <c r="M637" s="149"/>
      <c r="N637" s="157"/>
      <c r="O637" s="197" t="e">
        <f t="shared" si="100"/>
        <v>#DIV/0!</v>
      </c>
      <c r="P637" s="198" t="e">
        <f t="shared" ref="P637:P645" si="104">(STDEV(E637:N637))/R$42</f>
        <v>#DIV/0!</v>
      </c>
    </row>
    <row r="638" spans="1:16" x14ac:dyDescent="0.2">
      <c r="A638" s="175">
        <v>17</v>
      </c>
      <c r="B638" s="422"/>
      <c r="C638" s="134" t="s">
        <v>93</v>
      </c>
      <c r="D638" s="127" t="s">
        <v>4</v>
      </c>
      <c r="E638" s="151"/>
      <c r="F638" s="151"/>
      <c r="G638" s="151"/>
      <c r="H638" s="151"/>
      <c r="I638" s="151"/>
      <c r="J638" s="152"/>
      <c r="K638" s="149"/>
      <c r="L638" s="149"/>
      <c r="M638" s="149"/>
      <c r="N638" s="157"/>
      <c r="O638" s="197" t="e">
        <f t="shared" si="100"/>
        <v>#DIV/0!</v>
      </c>
      <c r="P638" s="198" t="e">
        <f t="shared" si="104"/>
        <v>#DIV/0!</v>
      </c>
    </row>
    <row r="639" spans="1:16" x14ac:dyDescent="0.2">
      <c r="A639" s="175">
        <v>18</v>
      </c>
      <c r="B639" s="420"/>
      <c r="C639" s="134" t="s">
        <v>94</v>
      </c>
      <c r="D639" s="127" t="s">
        <v>4</v>
      </c>
      <c r="E639" s="151"/>
      <c r="F639" s="151"/>
      <c r="G639" s="151"/>
      <c r="H639" s="151"/>
      <c r="I639" s="151"/>
      <c r="J639" s="152"/>
      <c r="K639" s="149"/>
      <c r="L639" s="149"/>
      <c r="M639" s="149"/>
      <c r="N639" s="157"/>
      <c r="O639" s="197" t="e">
        <f t="shared" si="100"/>
        <v>#DIV/0!</v>
      </c>
      <c r="P639" s="198" t="e">
        <f t="shared" si="104"/>
        <v>#DIV/0!</v>
      </c>
    </row>
    <row r="640" spans="1:16" x14ac:dyDescent="0.2">
      <c r="A640" s="175">
        <v>19</v>
      </c>
      <c r="B640" s="421" t="s">
        <v>21</v>
      </c>
      <c r="C640" s="133" t="s">
        <v>95</v>
      </c>
      <c r="D640" s="90" t="s">
        <v>4</v>
      </c>
      <c r="E640" s="151"/>
      <c r="F640" s="151"/>
      <c r="G640" s="151"/>
      <c r="H640" s="151"/>
      <c r="I640" s="151"/>
      <c r="J640" s="152"/>
      <c r="K640" s="149"/>
      <c r="L640" s="149"/>
      <c r="M640" s="149"/>
      <c r="N640" s="157"/>
      <c r="O640" s="197" t="e">
        <f t="shared" si="100"/>
        <v>#DIV/0!</v>
      </c>
      <c r="P640" s="198" t="e">
        <f t="shared" si="104"/>
        <v>#DIV/0!</v>
      </c>
    </row>
    <row r="641" spans="1:16" x14ac:dyDescent="0.2">
      <c r="A641" s="175">
        <v>20</v>
      </c>
      <c r="B641" s="417"/>
      <c r="C641" s="133" t="s">
        <v>96</v>
      </c>
      <c r="D641" s="90" t="s">
        <v>4</v>
      </c>
      <c r="E641" s="151"/>
      <c r="F641" s="151"/>
      <c r="G641" s="151"/>
      <c r="H641" s="151"/>
      <c r="I641" s="151"/>
      <c r="J641" s="152"/>
      <c r="K641" s="149"/>
      <c r="L641" s="149"/>
      <c r="M641" s="149"/>
      <c r="N641" s="157"/>
      <c r="O641" s="197" t="e">
        <f t="shared" si="100"/>
        <v>#DIV/0!</v>
      </c>
      <c r="P641" s="198" t="e">
        <f t="shared" si="104"/>
        <v>#DIV/0!</v>
      </c>
    </row>
    <row r="642" spans="1:16" x14ac:dyDescent="0.2">
      <c r="A642" s="175">
        <v>21</v>
      </c>
      <c r="B642" s="418"/>
      <c r="C642" s="133" t="s">
        <v>97</v>
      </c>
      <c r="D642" s="90" t="s">
        <v>4</v>
      </c>
      <c r="E642" s="151"/>
      <c r="F642" s="151"/>
      <c r="G642" s="151"/>
      <c r="H642" s="151"/>
      <c r="I642" s="151"/>
      <c r="J642" s="152"/>
      <c r="K642" s="149"/>
      <c r="L642" s="149"/>
      <c r="M642" s="149"/>
      <c r="N642" s="157"/>
      <c r="O642" s="197" t="e">
        <f t="shared" si="100"/>
        <v>#DIV/0!</v>
      </c>
      <c r="P642" s="198" t="e">
        <f t="shared" si="104"/>
        <v>#DIV/0!</v>
      </c>
    </row>
    <row r="643" spans="1:16" x14ac:dyDescent="0.2">
      <c r="A643" s="175">
        <v>22</v>
      </c>
      <c r="B643" s="419" t="s">
        <v>32</v>
      </c>
      <c r="C643" s="134" t="s">
        <v>98</v>
      </c>
      <c r="D643" s="127" t="s">
        <v>4</v>
      </c>
      <c r="E643" s="151"/>
      <c r="F643" s="151"/>
      <c r="G643" s="151"/>
      <c r="H643" s="151"/>
      <c r="I643" s="151"/>
      <c r="J643" s="152"/>
      <c r="K643" s="149"/>
      <c r="L643" s="149"/>
      <c r="M643" s="149"/>
      <c r="N643" s="157"/>
      <c r="O643" s="197" t="e">
        <f t="shared" si="100"/>
        <v>#DIV/0!</v>
      </c>
      <c r="P643" s="198" t="e">
        <f t="shared" si="104"/>
        <v>#DIV/0!</v>
      </c>
    </row>
    <row r="644" spans="1:16" x14ac:dyDescent="0.2">
      <c r="A644" s="175">
        <v>23</v>
      </c>
      <c r="B644" s="422"/>
      <c r="C644" s="134" t="s">
        <v>100</v>
      </c>
      <c r="D644" s="129" t="s">
        <v>4</v>
      </c>
      <c r="E644" s="151"/>
      <c r="F644" s="151"/>
      <c r="G644" s="151"/>
      <c r="H644" s="151"/>
      <c r="I644" s="151"/>
      <c r="J644" s="152"/>
      <c r="K644" s="149"/>
      <c r="L644" s="149"/>
      <c r="M644" s="149"/>
      <c r="N644" s="157"/>
      <c r="O644" s="197" t="e">
        <f t="shared" si="100"/>
        <v>#DIV/0!</v>
      </c>
      <c r="P644" s="198" t="e">
        <f t="shared" si="104"/>
        <v>#DIV/0!</v>
      </c>
    </row>
    <row r="645" spans="1:16" ht="13.5" thickBot="1" x14ac:dyDescent="0.25">
      <c r="A645" s="189">
        <v>24</v>
      </c>
      <c r="B645" s="423"/>
      <c r="C645" s="135" t="s">
        <v>99</v>
      </c>
      <c r="D645" s="130" t="s">
        <v>4</v>
      </c>
      <c r="E645" s="158"/>
      <c r="F645" s="158"/>
      <c r="G645" s="158"/>
      <c r="H645" s="158"/>
      <c r="I645" s="158"/>
      <c r="J645" s="158"/>
      <c r="K645" s="159"/>
      <c r="L645" s="159"/>
      <c r="M645" s="159"/>
      <c r="N645" s="160"/>
      <c r="O645" s="197" t="e">
        <f t="shared" si="100"/>
        <v>#DIV/0!</v>
      </c>
      <c r="P645" s="198" t="e">
        <f t="shared" si="104"/>
        <v>#DIV/0!</v>
      </c>
    </row>
    <row r="646" spans="1:16" x14ac:dyDescent="0.2">
      <c r="A646" s="26"/>
      <c r="K646" s="26"/>
      <c r="M646" s="26"/>
      <c r="N646" s="26"/>
      <c r="O646" s="26"/>
      <c r="P646" s="26"/>
    </row>
    <row r="647" spans="1:16" x14ac:dyDescent="0.2">
      <c r="A647" s="217">
        <v>22</v>
      </c>
      <c r="B647" s="103" t="s">
        <v>54</v>
      </c>
      <c r="C647" s="190" t="str">
        <f>+$Z11</f>
        <v>Prairie Reconstruction</v>
      </c>
      <c r="E647" s="415" t="str">
        <f>+$Z11</f>
        <v>Prairie Reconstruction</v>
      </c>
      <c r="F647" s="415"/>
      <c r="G647" s="415"/>
      <c r="H647" s="415"/>
      <c r="I647" s="415"/>
      <c r="J647" s="415" t="str">
        <f>+$Z11</f>
        <v>Prairie Reconstruction</v>
      </c>
      <c r="K647" s="415"/>
      <c r="L647" s="415"/>
      <c r="M647" s="415"/>
      <c r="N647" s="415"/>
      <c r="O647" s="26"/>
      <c r="P647" s="26"/>
    </row>
    <row r="648" spans="1:16" ht="13.5" thickBot="1" x14ac:dyDescent="0.25">
      <c r="A648" s="26"/>
      <c r="K648" s="26"/>
      <c r="M648" s="26"/>
      <c r="N648" s="26"/>
      <c r="O648" s="195" t="s">
        <v>122</v>
      </c>
      <c r="P648" s="195" t="s">
        <v>56</v>
      </c>
    </row>
    <row r="649" spans="1:16" x14ac:dyDescent="0.2">
      <c r="A649" s="101"/>
      <c r="B649" s="102"/>
      <c r="C649" s="131"/>
      <c r="D649" s="99" t="s">
        <v>40</v>
      </c>
      <c r="E649" s="394" t="s">
        <v>42</v>
      </c>
      <c r="F649" s="395"/>
      <c r="G649" s="395"/>
      <c r="H649" s="395"/>
      <c r="I649" s="395"/>
      <c r="J649" s="395"/>
      <c r="K649" s="395"/>
      <c r="L649" s="395"/>
      <c r="M649" s="395"/>
      <c r="N649" s="396"/>
      <c r="O649" s="195" t="s">
        <v>123</v>
      </c>
      <c r="P649" s="195" t="s">
        <v>57</v>
      </c>
    </row>
    <row r="650" spans="1:16" ht="13.5" thickBot="1" x14ac:dyDescent="0.25">
      <c r="A650" s="93" t="s">
        <v>34</v>
      </c>
      <c r="B650" s="94" t="s">
        <v>39</v>
      </c>
      <c r="C650" s="95" t="s">
        <v>38</v>
      </c>
      <c r="D650" s="188" t="s">
        <v>37</v>
      </c>
      <c r="E650" s="145">
        <v>1</v>
      </c>
      <c r="F650" s="146">
        <v>2</v>
      </c>
      <c r="G650" s="147">
        <v>3</v>
      </c>
      <c r="H650" s="147">
        <v>4</v>
      </c>
      <c r="I650" s="147">
        <v>5</v>
      </c>
      <c r="J650" s="147">
        <v>6</v>
      </c>
      <c r="K650" s="147">
        <v>7</v>
      </c>
      <c r="L650" s="147">
        <v>8</v>
      </c>
      <c r="M650" s="147">
        <v>9</v>
      </c>
      <c r="N650" s="144">
        <v>10</v>
      </c>
      <c r="O650" s="196" t="s">
        <v>55</v>
      </c>
      <c r="P650" s="196" t="s">
        <v>113</v>
      </c>
    </row>
    <row r="651" spans="1:16" x14ac:dyDescent="0.2">
      <c r="A651" s="174">
        <v>1</v>
      </c>
      <c r="B651" s="416" t="s">
        <v>27</v>
      </c>
      <c r="C651" s="133" t="s">
        <v>77</v>
      </c>
      <c r="D651" s="89" t="s">
        <v>4</v>
      </c>
      <c r="E651" s="153"/>
      <c r="F651" s="153"/>
      <c r="G651" s="154"/>
      <c r="H651" s="154"/>
      <c r="I651" s="154"/>
      <c r="J651" s="154"/>
      <c r="K651" s="154"/>
      <c r="L651" s="154"/>
      <c r="M651" s="154"/>
      <c r="N651" s="156"/>
      <c r="O651" s="197" t="e">
        <f t="shared" ref="O651:O674" si="105">ROUND(AVERAGE(E651:N651),0)</f>
        <v>#DIV/0!</v>
      </c>
      <c r="P651" s="198" t="e">
        <f>(STDEV(E651:N651))/R$42</f>
        <v>#DIV/0!</v>
      </c>
    </row>
    <row r="652" spans="1:16" x14ac:dyDescent="0.2">
      <c r="A652" s="174">
        <v>2</v>
      </c>
      <c r="B652" s="417"/>
      <c r="C652" s="178" t="s">
        <v>78</v>
      </c>
      <c r="D652" s="90" t="s">
        <v>4</v>
      </c>
      <c r="E652" s="148"/>
      <c r="F652" s="148"/>
      <c r="G652" s="149"/>
      <c r="H652" s="149"/>
      <c r="I652" s="149"/>
      <c r="J652" s="149"/>
      <c r="K652" s="149"/>
      <c r="L652" s="149"/>
      <c r="M652" s="149"/>
      <c r="N652" s="157"/>
      <c r="O652" s="197" t="e">
        <f t="shared" si="105"/>
        <v>#DIV/0!</v>
      </c>
      <c r="P652" s="198" t="e">
        <f t="shared" ref="P652:P657" si="106">(STDEV(E652:N652))/R$42</f>
        <v>#DIV/0!</v>
      </c>
    </row>
    <row r="653" spans="1:16" x14ac:dyDescent="0.2">
      <c r="A653" s="174">
        <v>3</v>
      </c>
      <c r="B653" s="417"/>
      <c r="C653" s="133" t="s">
        <v>79</v>
      </c>
      <c r="D653" s="90" t="s">
        <v>4</v>
      </c>
      <c r="E653" s="148"/>
      <c r="F653" s="148"/>
      <c r="G653" s="149"/>
      <c r="H653" s="149"/>
      <c r="I653" s="149"/>
      <c r="J653" s="149"/>
      <c r="K653" s="149"/>
      <c r="L653" s="149"/>
      <c r="M653" s="149"/>
      <c r="N653" s="157"/>
      <c r="O653" s="197" t="e">
        <f t="shared" si="105"/>
        <v>#DIV/0!</v>
      </c>
      <c r="P653" s="198" t="e">
        <f t="shared" si="106"/>
        <v>#DIV/0!</v>
      </c>
    </row>
    <row r="654" spans="1:16" x14ac:dyDescent="0.2">
      <c r="A654" s="174">
        <v>4</v>
      </c>
      <c r="B654" s="418"/>
      <c r="C654" s="133" t="s">
        <v>80</v>
      </c>
      <c r="D654" s="90" t="s">
        <v>4</v>
      </c>
      <c r="E654" s="148"/>
      <c r="F654" s="148"/>
      <c r="G654" s="149"/>
      <c r="H654" s="149"/>
      <c r="I654" s="149"/>
      <c r="J654" s="149"/>
      <c r="K654" s="149"/>
      <c r="L654" s="149"/>
      <c r="M654" s="149"/>
      <c r="N654" s="157"/>
      <c r="O654" s="197" t="e">
        <f t="shared" si="105"/>
        <v>#DIV/0!</v>
      </c>
      <c r="P654" s="198" t="e">
        <f t="shared" si="106"/>
        <v>#DIV/0!</v>
      </c>
    </row>
    <row r="655" spans="1:16" x14ac:dyDescent="0.2">
      <c r="A655" s="174">
        <v>5</v>
      </c>
      <c r="B655" s="419" t="s">
        <v>28</v>
      </c>
      <c r="C655" s="134" t="s">
        <v>81</v>
      </c>
      <c r="D655" s="127" t="s">
        <v>4</v>
      </c>
      <c r="E655" s="148"/>
      <c r="F655" s="148"/>
      <c r="G655" s="149"/>
      <c r="H655" s="149"/>
      <c r="I655" s="149"/>
      <c r="J655" s="149"/>
      <c r="K655" s="149"/>
      <c r="L655" s="149"/>
      <c r="M655" s="149"/>
      <c r="N655" s="157"/>
      <c r="O655" s="197" t="e">
        <f t="shared" si="105"/>
        <v>#DIV/0!</v>
      </c>
      <c r="P655" s="198" t="e">
        <f t="shared" si="106"/>
        <v>#DIV/0!</v>
      </c>
    </row>
    <row r="656" spans="1:16" x14ac:dyDescent="0.2">
      <c r="A656" s="174">
        <v>6</v>
      </c>
      <c r="B656" s="420"/>
      <c r="C656" s="134" t="s">
        <v>82</v>
      </c>
      <c r="D656" s="127" t="s">
        <v>4</v>
      </c>
      <c r="E656" s="148"/>
      <c r="F656" s="148"/>
      <c r="G656" s="169"/>
      <c r="H656" s="149"/>
      <c r="I656" s="149"/>
      <c r="J656" s="149"/>
      <c r="K656" s="149"/>
      <c r="L656" s="149"/>
      <c r="M656" s="149"/>
      <c r="N656" s="157"/>
      <c r="O656" s="197" t="e">
        <f t="shared" si="105"/>
        <v>#DIV/0!</v>
      </c>
      <c r="P656" s="198" t="e">
        <f t="shared" si="106"/>
        <v>#DIV/0!</v>
      </c>
    </row>
    <row r="657" spans="1:16" x14ac:dyDescent="0.2">
      <c r="A657" s="174">
        <v>7</v>
      </c>
      <c r="B657" s="421" t="s">
        <v>29</v>
      </c>
      <c r="C657" s="133" t="s">
        <v>83</v>
      </c>
      <c r="D657" s="90" t="s">
        <v>4</v>
      </c>
      <c r="E657" s="148"/>
      <c r="F657" s="148"/>
      <c r="G657" s="149"/>
      <c r="H657" s="149"/>
      <c r="I657" s="149"/>
      <c r="J657" s="149"/>
      <c r="K657" s="149"/>
      <c r="L657" s="149"/>
      <c r="M657" s="149"/>
      <c r="N657" s="157"/>
      <c r="O657" s="197" t="e">
        <f t="shared" si="105"/>
        <v>#DIV/0!</v>
      </c>
      <c r="P657" s="198" t="e">
        <f t="shared" si="106"/>
        <v>#DIV/0!</v>
      </c>
    </row>
    <row r="658" spans="1:16" x14ac:dyDescent="0.2">
      <c r="A658" s="174">
        <v>8</v>
      </c>
      <c r="B658" s="417"/>
      <c r="C658" s="133" t="s">
        <v>84</v>
      </c>
      <c r="D658" s="90" t="s">
        <v>6</v>
      </c>
      <c r="E658" s="148"/>
      <c r="F658" s="148"/>
      <c r="G658" s="149"/>
      <c r="H658" s="149"/>
      <c r="I658" s="149"/>
      <c r="J658" s="149"/>
      <c r="K658" s="149"/>
      <c r="L658" s="149"/>
      <c r="M658" s="149"/>
      <c r="N658" s="157"/>
      <c r="O658" s="197" t="e">
        <f t="shared" si="105"/>
        <v>#DIV/0!</v>
      </c>
      <c r="P658" s="198" t="e">
        <f>(STDEV(E658:N658))/R$43</f>
        <v>#DIV/0!</v>
      </c>
    </row>
    <row r="659" spans="1:16" x14ac:dyDescent="0.2">
      <c r="A659" s="174">
        <v>9</v>
      </c>
      <c r="B659" s="418"/>
      <c r="C659" s="133" t="s">
        <v>85</v>
      </c>
      <c r="D659" s="90" t="s">
        <v>4</v>
      </c>
      <c r="E659" s="148"/>
      <c r="F659" s="148"/>
      <c r="G659" s="149"/>
      <c r="H659" s="149"/>
      <c r="I659" s="149"/>
      <c r="J659" s="149"/>
      <c r="K659" s="149"/>
      <c r="L659" s="149"/>
      <c r="M659" s="149"/>
      <c r="N659" s="157"/>
      <c r="O659" s="197" t="e">
        <f t="shared" si="105"/>
        <v>#DIV/0!</v>
      </c>
      <c r="P659" s="198" t="e">
        <f t="shared" ref="P659:P660" si="107">(STDEV(E659:N659))/R$42</f>
        <v>#DIV/0!</v>
      </c>
    </row>
    <row r="660" spans="1:16" x14ac:dyDescent="0.2">
      <c r="A660" s="174">
        <v>10</v>
      </c>
      <c r="B660" s="419" t="s">
        <v>101</v>
      </c>
      <c r="C660" s="134" t="s">
        <v>86</v>
      </c>
      <c r="D660" s="127" t="s">
        <v>4</v>
      </c>
      <c r="E660" s="148"/>
      <c r="F660" s="148"/>
      <c r="G660" s="149"/>
      <c r="H660" s="149"/>
      <c r="I660" s="149"/>
      <c r="J660" s="149"/>
      <c r="K660" s="149"/>
      <c r="L660" s="149"/>
      <c r="M660" s="149"/>
      <c r="N660" s="157"/>
      <c r="O660" s="197" t="e">
        <f t="shared" si="105"/>
        <v>#DIV/0!</v>
      </c>
      <c r="P660" s="198" t="e">
        <f t="shared" si="107"/>
        <v>#DIV/0!</v>
      </c>
    </row>
    <row r="661" spans="1:16" x14ac:dyDescent="0.2">
      <c r="A661" s="174">
        <v>11</v>
      </c>
      <c r="B661" s="420"/>
      <c r="C661" s="134" t="s">
        <v>87</v>
      </c>
      <c r="D661" s="128" t="s">
        <v>6</v>
      </c>
      <c r="E661" s="148"/>
      <c r="F661" s="148"/>
      <c r="G661" s="149"/>
      <c r="H661" s="149"/>
      <c r="I661" s="149"/>
      <c r="J661" s="149"/>
      <c r="K661" s="149"/>
      <c r="L661" s="149"/>
      <c r="M661" s="149"/>
      <c r="N661" s="157"/>
      <c r="O661" s="197" t="e">
        <f t="shared" si="105"/>
        <v>#DIV/0!</v>
      </c>
      <c r="P661" s="198" t="e">
        <f>(STDEV(E661:N661))/R$43</f>
        <v>#DIV/0!</v>
      </c>
    </row>
    <row r="662" spans="1:16" x14ac:dyDescent="0.2">
      <c r="A662" s="174">
        <v>12</v>
      </c>
      <c r="B662" s="421" t="s">
        <v>30</v>
      </c>
      <c r="C662" s="179" t="s">
        <v>88</v>
      </c>
      <c r="D662" s="91" t="s">
        <v>4</v>
      </c>
      <c r="E662" s="148"/>
      <c r="F662" s="148"/>
      <c r="G662" s="149"/>
      <c r="H662" s="149"/>
      <c r="I662" s="149"/>
      <c r="J662" s="149"/>
      <c r="K662" s="149"/>
      <c r="L662" s="149"/>
      <c r="M662" s="149"/>
      <c r="N662" s="157"/>
      <c r="O662" s="197" t="e">
        <f t="shared" si="105"/>
        <v>#DIV/0!</v>
      </c>
      <c r="P662" s="198" t="e">
        <f t="shared" ref="P662:P663" si="108">(STDEV(E662:N662))/R$42</f>
        <v>#DIV/0!</v>
      </c>
    </row>
    <row r="663" spans="1:16" x14ac:dyDescent="0.2">
      <c r="A663" s="174">
        <v>13</v>
      </c>
      <c r="B663" s="418"/>
      <c r="C663" s="133" t="s">
        <v>89</v>
      </c>
      <c r="D663" s="90" t="s">
        <v>4</v>
      </c>
      <c r="E663" s="148"/>
      <c r="F663" s="148"/>
      <c r="G663" s="149"/>
      <c r="H663" s="149"/>
      <c r="I663" s="149"/>
      <c r="J663" s="149"/>
      <c r="K663" s="149"/>
      <c r="L663" s="149"/>
      <c r="M663" s="149"/>
      <c r="N663" s="157"/>
      <c r="O663" s="197" t="e">
        <f t="shared" si="105"/>
        <v>#DIV/0!</v>
      </c>
      <c r="P663" s="198" t="e">
        <f t="shared" si="108"/>
        <v>#DIV/0!</v>
      </c>
    </row>
    <row r="664" spans="1:16" x14ac:dyDescent="0.2">
      <c r="A664" s="174">
        <v>14</v>
      </c>
      <c r="B664" s="419" t="s">
        <v>31</v>
      </c>
      <c r="C664" s="134" t="s">
        <v>90</v>
      </c>
      <c r="D664" s="128" t="s">
        <v>5</v>
      </c>
      <c r="E664" s="148"/>
      <c r="F664" s="148"/>
      <c r="G664" s="149"/>
      <c r="H664" s="149"/>
      <c r="I664" s="149"/>
      <c r="J664" s="149"/>
      <c r="K664" s="149"/>
      <c r="L664" s="149"/>
      <c r="M664" s="149"/>
      <c r="N664" s="157"/>
      <c r="O664" s="197" t="e">
        <f t="shared" si="105"/>
        <v>#DIV/0!</v>
      </c>
      <c r="P664" s="198" t="e">
        <f>(STDEV(E664:N664))/R$44</f>
        <v>#DIV/0!</v>
      </c>
    </row>
    <row r="665" spans="1:16" x14ac:dyDescent="0.2">
      <c r="A665" s="174">
        <v>15</v>
      </c>
      <c r="B665" s="422"/>
      <c r="C665" s="134" t="s">
        <v>91</v>
      </c>
      <c r="D665" s="128" t="s">
        <v>6</v>
      </c>
      <c r="E665" s="150"/>
      <c r="F665" s="150"/>
      <c r="G665" s="150"/>
      <c r="H665" s="150"/>
      <c r="I665" s="148"/>
      <c r="J665" s="148"/>
      <c r="K665" s="149"/>
      <c r="L665" s="149"/>
      <c r="M665" s="149"/>
      <c r="N665" s="157"/>
      <c r="O665" s="197" t="e">
        <f t="shared" si="105"/>
        <v>#DIV/0!</v>
      </c>
      <c r="P665" s="198" t="e">
        <f>(STDEV(E665:N665))/R$43</f>
        <v>#DIV/0!</v>
      </c>
    </row>
    <row r="666" spans="1:16" x14ac:dyDescent="0.2">
      <c r="A666" s="174">
        <v>16</v>
      </c>
      <c r="B666" s="422"/>
      <c r="C666" s="134" t="s">
        <v>92</v>
      </c>
      <c r="D666" s="127" t="s">
        <v>4</v>
      </c>
      <c r="E666" s="151"/>
      <c r="F666" s="151"/>
      <c r="G666" s="151"/>
      <c r="H666" s="151"/>
      <c r="I666" s="151"/>
      <c r="J666" s="152"/>
      <c r="K666" s="149"/>
      <c r="L666" s="149"/>
      <c r="M666" s="149"/>
      <c r="N666" s="157"/>
      <c r="O666" s="197" t="e">
        <f t="shared" si="105"/>
        <v>#DIV/0!</v>
      </c>
      <c r="P666" s="198" t="e">
        <f t="shared" ref="P666:P674" si="109">(STDEV(E666:N666))/R$42</f>
        <v>#DIV/0!</v>
      </c>
    </row>
    <row r="667" spans="1:16" x14ac:dyDescent="0.2">
      <c r="A667" s="175">
        <v>17</v>
      </c>
      <c r="B667" s="422"/>
      <c r="C667" s="134" t="s">
        <v>93</v>
      </c>
      <c r="D667" s="127" t="s">
        <v>4</v>
      </c>
      <c r="E667" s="151"/>
      <c r="F667" s="151"/>
      <c r="G667" s="151"/>
      <c r="H667" s="151"/>
      <c r="I667" s="151"/>
      <c r="J667" s="152"/>
      <c r="K667" s="149"/>
      <c r="L667" s="149"/>
      <c r="M667" s="149"/>
      <c r="N667" s="157"/>
      <c r="O667" s="197" t="e">
        <f t="shared" si="105"/>
        <v>#DIV/0!</v>
      </c>
      <c r="P667" s="198" t="e">
        <f t="shared" si="109"/>
        <v>#DIV/0!</v>
      </c>
    </row>
    <row r="668" spans="1:16" x14ac:dyDescent="0.2">
      <c r="A668" s="175">
        <v>18</v>
      </c>
      <c r="B668" s="420"/>
      <c r="C668" s="134" t="s">
        <v>94</v>
      </c>
      <c r="D668" s="127" t="s">
        <v>4</v>
      </c>
      <c r="E668" s="151"/>
      <c r="F668" s="151"/>
      <c r="G668" s="151"/>
      <c r="H668" s="151"/>
      <c r="I668" s="151"/>
      <c r="J668" s="152"/>
      <c r="K668" s="149"/>
      <c r="L668" s="149"/>
      <c r="M668" s="149"/>
      <c r="N668" s="157"/>
      <c r="O668" s="197" t="e">
        <f t="shared" si="105"/>
        <v>#DIV/0!</v>
      </c>
      <c r="P668" s="198" t="e">
        <f t="shared" si="109"/>
        <v>#DIV/0!</v>
      </c>
    </row>
    <row r="669" spans="1:16" x14ac:dyDescent="0.2">
      <c r="A669" s="175">
        <v>19</v>
      </c>
      <c r="B669" s="421" t="s">
        <v>21</v>
      </c>
      <c r="C669" s="133" t="s">
        <v>95</v>
      </c>
      <c r="D669" s="90" t="s">
        <v>4</v>
      </c>
      <c r="E669" s="151"/>
      <c r="F669" s="151"/>
      <c r="G669" s="151"/>
      <c r="H669" s="151"/>
      <c r="I669" s="151"/>
      <c r="J669" s="152"/>
      <c r="K669" s="149"/>
      <c r="L669" s="149"/>
      <c r="M669" s="149"/>
      <c r="N669" s="157"/>
      <c r="O669" s="197" t="e">
        <f t="shared" si="105"/>
        <v>#DIV/0!</v>
      </c>
      <c r="P669" s="198" t="e">
        <f t="shared" si="109"/>
        <v>#DIV/0!</v>
      </c>
    </row>
    <row r="670" spans="1:16" x14ac:dyDescent="0.2">
      <c r="A670" s="175">
        <v>20</v>
      </c>
      <c r="B670" s="417"/>
      <c r="C670" s="133" t="s">
        <v>96</v>
      </c>
      <c r="D670" s="90" t="s">
        <v>4</v>
      </c>
      <c r="E670" s="151"/>
      <c r="F670" s="151"/>
      <c r="G670" s="151"/>
      <c r="H670" s="151"/>
      <c r="I670" s="151"/>
      <c r="J670" s="152"/>
      <c r="K670" s="149"/>
      <c r="L670" s="149"/>
      <c r="M670" s="149"/>
      <c r="N670" s="157"/>
      <c r="O670" s="197" t="e">
        <f t="shared" si="105"/>
        <v>#DIV/0!</v>
      </c>
      <c r="P670" s="198" t="e">
        <f t="shared" si="109"/>
        <v>#DIV/0!</v>
      </c>
    </row>
    <row r="671" spans="1:16" x14ac:dyDescent="0.2">
      <c r="A671" s="175">
        <v>21</v>
      </c>
      <c r="B671" s="418"/>
      <c r="C671" s="133" t="s">
        <v>97</v>
      </c>
      <c r="D671" s="90" t="s">
        <v>4</v>
      </c>
      <c r="E671" s="151"/>
      <c r="F671" s="151"/>
      <c r="G671" s="151"/>
      <c r="H671" s="151"/>
      <c r="I671" s="151"/>
      <c r="J671" s="152"/>
      <c r="K671" s="149"/>
      <c r="L671" s="149"/>
      <c r="M671" s="149"/>
      <c r="N671" s="157"/>
      <c r="O671" s="197" t="e">
        <f t="shared" si="105"/>
        <v>#DIV/0!</v>
      </c>
      <c r="P671" s="198" t="e">
        <f t="shared" si="109"/>
        <v>#DIV/0!</v>
      </c>
    </row>
    <row r="672" spans="1:16" x14ac:dyDescent="0.2">
      <c r="A672" s="175">
        <v>22</v>
      </c>
      <c r="B672" s="419" t="s">
        <v>32</v>
      </c>
      <c r="C672" s="134" t="s">
        <v>98</v>
      </c>
      <c r="D672" s="127" t="s">
        <v>4</v>
      </c>
      <c r="E672" s="151"/>
      <c r="F672" s="151"/>
      <c r="G672" s="151"/>
      <c r="H672" s="151"/>
      <c r="I672" s="151"/>
      <c r="J672" s="152"/>
      <c r="K672" s="149"/>
      <c r="L672" s="149"/>
      <c r="M672" s="149"/>
      <c r="N672" s="157"/>
      <c r="O672" s="197" t="e">
        <f t="shared" si="105"/>
        <v>#DIV/0!</v>
      </c>
      <c r="P672" s="198" t="e">
        <f t="shared" si="109"/>
        <v>#DIV/0!</v>
      </c>
    </row>
    <row r="673" spans="1:16" x14ac:dyDescent="0.2">
      <c r="A673" s="175">
        <v>23</v>
      </c>
      <c r="B673" s="422"/>
      <c r="C673" s="134" t="s">
        <v>100</v>
      </c>
      <c r="D673" s="129" t="s">
        <v>4</v>
      </c>
      <c r="E673" s="151"/>
      <c r="F673" s="151"/>
      <c r="G673" s="151"/>
      <c r="H673" s="151"/>
      <c r="I673" s="151"/>
      <c r="J673" s="152"/>
      <c r="K673" s="149"/>
      <c r="L673" s="149"/>
      <c r="M673" s="149"/>
      <c r="N673" s="157"/>
      <c r="O673" s="197" t="e">
        <f t="shared" si="105"/>
        <v>#DIV/0!</v>
      </c>
      <c r="P673" s="198" t="e">
        <f t="shared" si="109"/>
        <v>#DIV/0!</v>
      </c>
    </row>
    <row r="674" spans="1:16" ht="13.5" thickBot="1" x14ac:dyDescent="0.25">
      <c r="A674" s="189">
        <v>24</v>
      </c>
      <c r="B674" s="423"/>
      <c r="C674" s="135" t="s">
        <v>99</v>
      </c>
      <c r="D674" s="130" t="s">
        <v>4</v>
      </c>
      <c r="E674" s="158"/>
      <c r="F674" s="158"/>
      <c r="G674" s="158"/>
      <c r="H674" s="158"/>
      <c r="I674" s="158"/>
      <c r="J674" s="158"/>
      <c r="K674" s="159"/>
      <c r="L674" s="159"/>
      <c r="M674" s="159"/>
      <c r="N674" s="160"/>
      <c r="O674" s="197" t="e">
        <f t="shared" si="105"/>
        <v>#DIV/0!</v>
      </c>
      <c r="P674" s="198" t="e">
        <f t="shared" si="109"/>
        <v>#DIV/0!</v>
      </c>
    </row>
    <row r="675" spans="1:16" x14ac:dyDescent="0.2">
      <c r="A675" s="26"/>
      <c r="K675" s="26"/>
      <c r="M675" s="26"/>
      <c r="N675" s="26"/>
      <c r="O675" s="26"/>
      <c r="P675" s="26"/>
    </row>
    <row r="676" spans="1:16" x14ac:dyDescent="0.2">
      <c r="A676" s="217">
        <v>23</v>
      </c>
      <c r="B676" s="103" t="s">
        <v>54</v>
      </c>
      <c r="C676" s="190" t="str">
        <f>+$AA11</f>
        <v>Wetland Veg Monitoring</v>
      </c>
      <c r="E676" s="415" t="str">
        <f>+$AA11</f>
        <v>Wetland Veg Monitoring</v>
      </c>
      <c r="F676" s="415"/>
      <c r="G676" s="415"/>
      <c r="H676" s="415"/>
      <c r="I676" s="415"/>
      <c r="J676" s="415" t="str">
        <f>+$AA11</f>
        <v>Wetland Veg Monitoring</v>
      </c>
      <c r="K676" s="415"/>
      <c r="L676" s="415"/>
      <c r="M676" s="415"/>
      <c r="N676" s="415"/>
      <c r="O676" s="26"/>
      <c r="P676" s="26"/>
    </row>
    <row r="677" spans="1:16" ht="13.5" thickBot="1" x14ac:dyDescent="0.25">
      <c r="A677" s="26"/>
      <c r="K677" s="26"/>
      <c r="M677" s="26"/>
      <c r="N677" s="26"/>
      <c r="O677" s="195" t="s">
        <v>122</v>
      </c>
      <c r="P677" s="195" t="s">
        <v>56</v>
      </c>
    </row>
    <row r="678" spans="1:16" x14ac:dyDescent="0.2">
      <c r="A678" s="101"/>
      <c r="B678" s="102"/>
      <c r="C678" s="131"/>
      <c r="D678" s="99" t="s">
        <v>40</v>
      </c>
      <c r="E678" s="394" t="s">
        <v>42</v>
      </c>
      <c r="F678" s="395"/>
      <c r="G678" s="395"/>
      <c r="H678" s="395"/>
      <c r="I678" s="395"/>
      <c r="J678" s="395"/>
      <c r="K678" s="395"/>
      <c r="L678" s="395"/>
      <c r="M678" s="395"/>
      <c r="N678" s="396"/>
      <c r="O678" s="195" t="s">
        <v>123</v>
      </c>
      <c r="P678" s="195" t="s">
        <v>57</v>
      </c>
    </row>
    <row r="679" spans="1:16" ht="13.5" thickBot="1" x14ac:dyDescent="0.25">
      <c r="A679" s="93" t="s">
        <v>34</v>
      </c>
      <c r="B679" s="94" t="s">
        <v>39</v>
      </c>
      <c r="C679" s="95" t="s">
        <v>38</v>
      </c>
      <c r="D679" s="188" t="s">
        <v>37</v>
      </c>
      <c r="E679" s="145">
        <v>1</v>
      </c>
      <c r="F679" s="146">
        <v>2</v>
      </c>
      <c r="G679" s="147">
        <v>3</v>
      </c>
      <c r="H679" s="147">
        <v>4</v>
      </c>
      <c r="I679" s="147">
        <v>5</v>
      </c>
      <c r="J679" s="147">
        <v>6</v>
      </c>
      <c r="K679" s="147">
        <v>7</v>
      </c>
      <c r="L679" s="147">
        <v>8</v>
      </c>
      <c r="M679" s="147">
        <v>9</v>
      </c>
      <c r="N679" s="144">
        <v>10</v>
      </c>
      <c r="O679" s="196" t="s">
        <v>55</v>
      </c>
      <c r="P679" s="196" t="s">
        <v>113</v>
      </c>
    </row>
    <row r="680" spans="1:16" x14ac:dyDescent="0.2">
      <c r="A680" s="174">
        <v>1</v>
      </c>
      <c r="B680" s="416" t="s">
        <v>27</v>
      </c>
      <c r="C680" s="133" t="s">
        <v>77</v>
      </c>
      <c r="D680" s="89" t="s">
        <v>4</v>
      </c>
      <c r="E680" s="153"/>
      <c r="F680" s="153"/>
      <c r="G680" s="154"/>
      <c r="H680" s="154"/>
      <c r="I680" s="154"/>
      <c r="J680" s="154"/>
      <c r="K680" s="154"/>
      <c r="L680" s="154"/>
      <c r="M680" s="154"/>
      <c r="N680" s="156"/>
      <c r="O680" s="197" t="e">
        <f t="shared" ref="O680:O703" si="110">ROUND(AVERAGE(E680:N680),0)</f>
        <v>#DIV/0!</v>
      </c>
      <c r="P680" s="198" t="e">
        <f>(STDEV(E680:N680))/R$42</f>
        <v>#DIV/0!</v>
      </c>
    </row>
    <row r="681" spans="1:16" x14ac:dyDescent="0.2">
      <c r="A681" s="174">
        <v>2</v>
      </c>
      <c r="B681" s="417"/>
      <c r="C681" s="178" t="s">
        <v>78</v>
      </c>
      <c r="D681" s="90" t="s">
        <v>4</v>
      </c>
      <c r="E681" s="148"/>
      <c r="F681" s="148"/>
      <c r="G681" s="149"/>
      <c r="H681" s="149"/>
      <c r="I681" s="149"/>
      <c r="J681" s="149"/>
      <c r="K681" s="149"/>
      <c r="L681" s="149"/>
      <c r="M681" s="149"/>
      <c r="N681" s="157"/>
      <c r="O681" s="197" t="e">
        <f t="shared" si="110"/>
        <v>#DIV/0!</v>
      </c>
      <c r="P681" s="198" t="e">
        <f t="shared" ref="P681:P686" si="111">(STDEV(E681:N681))/R$42</f>
        <v>#DIV/0!</v>
      </c>
    </row>
    <row r="682" spans="1:16" x14ac:dyDescent="0.2">
      <c r="A682" s="174">
        <v>3</v>
      </c>
      <c r="B682" s="417"/>
      <c r="C682" s="133" t="s">
        <v>79</v>
      </c>
      <c r="D682" s="90" t="s">
        <v>4</v>
      </c>
      <c r="E682" s="148"/>
      <c r="F682" s="148"/>
      <c r="G682" s="149"/>
      <c r="H682" s="149"/>
      <c r="I682" s="149"/>
      <c r="J682" s="149"/>
      <c r="K682" s="149"/>
      <c r="L682" s="149"/>
      <c r="M682" s="149"/>
      <c r="N682" s="157"/>
      <c r="O682" s="197" t="e">
        <f t="shared" si="110"/>
        <v>#DIV/0!</v>
      </c>
      <c r="P682" s="198" t="e">
        <f t="shared" si="111"/>
        <v>#DIV/0!</v>
      </c>
    </row>
    <row r="683" spans="1:16" x14ac:dyDescent="0.2">
      <c r="A683" s="174">
        <v>4</v>
      </c>
      <c r="B683" s="418"/>
      <c r="C683" s="133" t="s">
        <v>80</v>
      </c>
      <c r="D683" s="90" t="s">
        <v>4</v>
      </c>
      <c r="E683" s="148"/>
      <c r="F683" s="148"/>
      <c r="G683" s="149"/>
      <c r="H683" s="149"/>
      <c r="I683" s="149"/>
      <c r="J683" s="149"/>
      <c r="K683" s="149"/>
      <c r="L683" s="149"/>
      <c r="M683" s="149"/>
      <c r="N683" s="157"/>
      <c r="O683" s="197" t="e">
        <f t="shared" si="110"/>
        <v>#DIV/0!</v>
      </c>
      <c r="P683" s="198" t="e">
        <f t="shared" si="111"/>
        <v>#DIV/0!</v>
      </c>
    </row>
    <row r="684" spans="1:16" x14ac:dyDescent="0.2">
      <c r="A684" s="174">
        <v>5</v>
      </c>
      <c r="B684" s="419" t="s">
        <v>28</v>
      </c>
      <c r="C684" s="134" t="s">
        <v>81</v>
      </c>
      <c r="D684" s="127" t="s">
        <v>4</v>
      </c>
      <c r="E684" s="148"/>
      <c r="F684" s="148"/>
      <c r="G684" s="149"/>
      <c r="H684" s="149"/>
      <c r="I684" s="149"/>
      <c r="J684" s="149"/>
      <c r="K684" s="149"/>
      <c r="L684" s="149"/>
      <c r="M684" s="149"/>
      <c r="N684" s="157"/>
      <c r="O684" s="197" t="e">
        <f t="shared" si="110"/>
        <v>#DIV/0!</v>
      </c>
      <c r="P684" s="198" t="e">
        <f t="shared" si="111"/>
        <v>#DIV/0!</v>
      </c>
    </row>
    <row r="685" spans="1:16" x14ac:dyDescent="0.2">
      <c r="A685" s="174">
        <v>6</v>
      </c>
      <c r="B685" s="420"/>
      <c r="C685" s="134" t="s">
        <v>82</v>
      </c>
      <c r="D685" s="127" t="s">
        <v>4</v>
      </c>
      <c r="E685" s="148"/>
      <c r="F685" s="148"/>
      <c r="G685" s="169"/>
      <c r="H685" s="149"/>
      <c r="I685" s="149"/>
      <c r="J685" s="149"/>
      <c r="K685" s="149"/>
      <c r="L685" s="149"/>
      <c r="M685" s="149"/>
      <c r="N685" s="157"/>
      <c r="O685" s="197" t="e">
        <f t="shared" si="110"/>
        <v>#DIV/0!</v>
      </c>
      <c r="P685" s="198" t="e">
        <f t="shared" si="111"/>
        <v>#DIV/0!</v>
      </c>
    </row>
    <row r="686" spans="1:16" x14ac:dyDescent="0.2">
      <c r="A686" s="174">
        <v>7</v>
      </c>
      <c r="B686" s="421" t="s">
        <v>29</v>
      </c>
      <c r="C686" s="133" t="s">
        <v>83</v>
      </c>
      <c r="D686" s="90" t="s">
        <v>4</v>
      </c>
      <c r="E686" s="148"/>
      <c r="F686" s="148"/>
      <c r="G686" s="149"/>
      <c r="H686" s="149"/>
      <c r="I686" s="149"/>
      <c r="J686" s="149"/>
      <c r="K686" s="149"/>
      <c r="L686" s="149"/>
      <c r="M686" s="149"/>
      <c r="N686" s="157"/>
      <c r="O686" s="197" t="e">
        <f t="shared" si="110"/>
        <v>#DIV/0!</v>
      </c>
      <c r="P686" s="198" t="e">
        <f t="shared" si="111"/>
        <v>#DIV/0!</v>
      </c>
    </row>
    <row r="687" spans="1:16" x14ac:dyDescent="0.2">
      <c r="A687" s="174">
        <v>8</v>
      </c>
      <c r="B687" s="417"/>
      <c r="C687" s="133" t="s">
        <v>84</v>
      </c>
      <c r="D687" s="90" t="s">
        <v>6</v>
      </c>
      <c r="E687" s="148"/>
      <c r="F687" s="148"/>
      <c r="G687" s="149"/>
      <c r="H687" s="149"/>
      <c r="I687" s="149"/>
      <c r="J687" s="149"/>
      <c r="K687" s="149"/>
      <c r="L687" s="149"/>
      <c r="M687" s="149"/>
      <c r="N687" s="157"/>
      <c r="O687" s="197" t="e">
        <f t="shared" si="110"/>
        <v>#DIV/0!</v>
      </c>
      <c r="P687" s="198" t="e">
        <f>(STDEV(E687:N687))/R$43</f>
        <v>#DIV/0!</v>
      </c>
    </row>
    <row r="688" spans="1:16" x14ac:dyDescent="0.2">
      <c r="A688" s="174">
        <v>9</v>
      </c>
      <c r="B688" s="418"/>
      <c r="C688" s="133" t="s">
        <v>85</v>
      </c>
      <c r="D688" s="90" t="s">
        <v>4</v>
      </c>
      <c r="E688" s="148"/>
      <c r="F688" s="148"/>
      <c r="G688" s="149"/>
      <c r="H688" s="149"/>
      <c r="I688" s="149"/>
      <c r="J688" s="149"/>
      <c r="K688" s="149"/>
      <c r="L688" s="149"/>
      <c r="M688" s="149"/>
      <c r="N688" s="157"/>
      <c r="O688" s="197" t="e">
        <f t="shared" si="110"/>
        <v>#DIV/0!</v>
      </c>
      <c r="P688" s="198" t="e">
        <f t="shared" ref="P688:P689" si="112">(STDEV(E688:N688))/R$42</f>
        <v>#DIV/0!</v>
      </c>
    </row>
    <row r="689" spans="1:16" x14ac:dyDescent="0.2">
      <c r="A689" s="174">
        <v>10</v>
      </c>
      <c r="B689" s="419" t="s">
        <v>101</v>
      </c>
      <c r="C689" s="134" t="s">
        <v>86</v>
      </c>
      <c r="D689" s="127" t="s">
        <v>4</v>
      </c>
      <c r="E689" s="148"/>
      <c r="F689" s="148"/>
      <c r="G689" s="149"/>
      <c r="H689" s="149"/>
      <c r="I689" s="149"/>
      <c r="J689" s="149"/>
      <c r="K689" s="149"/>
      <c r="L689" s="149"/>
      <c r="M689" s="149"/>
      <c r="N689" s="157"/>
      <c r="O689" s="197" t="e">
        <f t="shared" si="110"/>
        <v>#DIV/0!</v>
      </c>
      <c r="P689" s="198" t="e">
        <f t="shared" si="112"/>
        <v>#DIV/0!</v>
      </c>
    </row>
    <row r="690" spans="1:16" x14ac:dyDescent="0.2">
      <c r="A690" s="174">
        <v>11</v>
      </c>
      <c r="B690" s="420"/>
      <c r="C690" s="134" t="s">
        <v>87</v>
      </c>
      <c r="D690" s="128" t="s">
        <v>6</v>
      </c>
      <c r="E690" s="148"/>
      <c r="F690" s="148"/>
      <c r="G690" s="149"/>
      <c r="H690" s="149"/>
      <c r="I690" s="149"/>
      <c r="J690" s="149"/>
      <c r="K690" s="149"/>
      <c r="L690" s="149"/>
      <c r="M690" s="149"/>
      <c r="N690" s="157"/>
      <c r="O690" s="197" t="e">
        <f t="shared" si="110"/>
        <v>#DIV/0!</v>
      </c>
      <c r="P690" s="198" t="e">
        <f>(STDEV(E690:N690))/R$43</f>
        <v>#DIV/0!</v>
      </c>
    </row>
    <row r="691" spans="1:16" x14ac:dyDescent="0.2">
      <c r="A691" s="174">
        <v>12</v>
      </c>
      <c r="B691" s="421" t="s">
        <v>30</v>
      </c>
      <c r="C691" s="179" t="s">
        <v>88</v>
      </c>
      <c r="D691" s="91" t="s">
        <v>4</v>
      </c>
      <c r="E691" s="148"/>
      <c r="F691" s="148"/>
      <c r="G691" s="149"/>
      <c r="H691" s="149"/>
      <c r="I691" s="149"/>
      <c r="J691" s="149"/>
      <c r="K691" s="149"/>
      <c r="L691" s="149"/>
      <c r="M691" s="149"/>
      <c r="N691" s="157"/>
      <c r="O691" s="197" t="e">
        <f t="shared" si="110"/>
        <v>#DIV/0!</v>
      </c>
      <c r="P691" s="198" t="e">
        <f t="shared" ref="P691:P692" si="113">(STDEV(E691:N691))/R$42</f>
        <v>#DIV/0!</v>
      </c>
    </row>
    <row r="692" spans="1:16" x14ac:dyDescent="0.2">
      <c r="A692" s="174">
        <v>13</v>
      </c>
      <c r="B692" s="418"/>
      <c r="C692" s="133" t="s">
        <v>89</v>
      </c>
      <c r="D692" s="90" t="s">
        <v>4</v>
      </c>
      <c r="E692" s="148"/>
      <c r="F692" s="148"/>
      <c r="G692" s="149"/>
      <c r="H692" s="149"/>
      <c r="I692" s="149"/>
      <c r="J692" s="149"/>
      <c r="K692" s="149"/>
      <c r="L692" s="149"/>
      <c r="M692" s="149"/>
      <c r="N692" s="157"/>
      <c r="O692" s="197" t="e">
        <f t="shared" si="110"/>
        <v>#DIV/0!</v>
      </c>
      <c r="P692" s="198" t="e">
        <f t="shared" si="113"/>
        <v>#DIV/0!</v>
      </c>
    </row>
    <row r="693" spans="1:16" x14ac:dyDescent="0.2">
      <c r="A693" s="174">
        <v>14</v>
      </c>
      <c r="B693" s="419" t="s">
        <v>31</v>
      </c>
      <c r="C693" s="134" t="s">
        <v>90</v>
      </c>
      <c r="D693" s="128" t="s">
        <v>5</v>
      </c>
      <c r="E693" s="148"/>
      <c r="F693" s="148"/>
      <c r="G693" s="149"/>
      <c r="H693" s="149"/>
      <c r="I693" s="149"/>
      <c r="J693" s="149"/>
      <c r="K693" s="149"/>
      <c r="L693" s="149"/>
      <c r="M693" s="149"/>
      <c r="N693" s="157"/>
      <c r="O693" s="197" t="e">
        <f t="shared" si="110"/>
        <v>#DIV/0!</v>
      </c>
      <c r="P693" s="198" t="e">
        <f>(STDEV(E693:N693))/R$44</f>
        <v>#DIV/0!</v>
      </c>
    </row>
    <row r="694" spans="1:16" x14ac:dyDescent="0.2">
      <c r="A694" s="174">
        <v>15</v>
      </c>
      <c r="B694" s="422"/>
      <c r="C694" s="134" t="s">
        <v>91</v>
      </c>
      <c r="D694" s="128" t="s">
        <v>6</v>
      </c>
      <c r="E694" s="150"/>
      <c r="F694" s="150"/>
      <c r="G694" s="150"/>
      <c r="H694" s="150"/>
      <c r="I694" s="148"/>
      <c r="J694" s="148"/>
      <c r="K694" s="149"/>
      <c r="L694" s="149"/>
      <c r="M694" s="149"/>
      <c r="N694" s="157"/>
      <c r="O694" s="197" t="e">
        <f t="shared" si="110"/>
        <v>#DIV/0!</v>
      </c>
      <c r="P694" s="198" t="e">
        <f>(STDEV(E694:N694))/R$43</f>
        <v>#DIV/0!</v>
      </c>
    </row>
    <row r="695" spans="1:16" x14ac:dyDescent="0.2">
      <c r="A695" s="174">
        <v>16</v>
      </c>
      <c r="B695" s="422"/>
      <c r="C695" s="134" t="s">
        <v>92</v>
      </c>
      <c r="D695" s="127" t="s">
        <v>4</v>
      </c>
      <c r="E695" s="151"/>
      <c r="F695" s="151"/>
      <c r="G695" s="151"/>
      <c r="H695" s="151"/>
      <c r="I695" s="151"/>
      <c r="J695" s="152"/>
      <c r="K695" s="149"/>
      <c r="L695" s="149"/>
      <c r="M695" s="149"/>
      <c r="N695" s="157"/>
      <c r="O695" s="197" t="e">
        <f t="shared" si="110"/>
        <v>#DIV/0!</v>
      </c>
      <c r="P695" s="198" t="e">
        <f t="shared" ref="P695:P703" si="114">(STDEV(E695:N695))/R$42</f>
        <v>#DIV/0!</v>
      </c>
    </row>
    <row r="696" spans="1:16" x14ac:dyDescent="0.2">
      <c r="A696" s="175">
        <v>17</v>
      </c>
      <c r="B696" s="422"/>
      <c r="C696" s="134" t="s">
        <v>93</v>
      </c>
      <c r="D696" s="127" t="s">
        <v>4</v>
      </c>
      <c r="E696" s="151"/>
      <c r="F696" s="151"/>
      <c r="G696" s="151"/>
      <c r="H696" s="151"/>
      <c r="I696" s="151"/>
      <c r="J696" s="152"/>
      <c r="K696" s="149"/>
      <c r="L696" s="149"/>
      <c r="M696" s="149"/>
      <c r="N696" s="157"/>
      <c r="O696" s="197" t="e">
        <f t="shared" si="110"/>
        <v>#DIV/0!</v>
      </c>
      <c r="P696" s="198" t="e">
        <f t="shared" si="114"/>
        <v>#DIV/0!</v>
      </c>
    </row>
    <row r="697" spans="1:16" x14ac:dyDescent="0.2">
      <c r="A697" s="175">
        <v>18</v>
      </c>
      <c r="B697" s="420"/>
      <c r="C697" s="134" t="s">
        <v>94</v>
      </c>
      <c r="D697" s="127" t="s">
        <v>4</v>
      </c>
      <c r="E697" s="151"/>
      <c r="F697" s="151"/>
      <c r="G697" s="151"/>
      <c r="H697" s="151"/>
      <c r="I697" s="151"/>
      <c r="J697" s="152"/>
      <c r="K697" s="149"/>
      <c r="L697" s="149"/>
      <c r="M697" s="149"/>
      <c r="N697" s="157"/>
      <c r="O697" s="197" t="e">
        <f t="shared" si="110"/>
        <v>#DIV/0!</v>
      </c>
      <c r="P697" s="198" t="e">
        <f t="shared" si="114"/>
        <v>#DIV/0!</v>
      </c>
    </row>
    <row r="698" spans="1:16" x14ac:dyDescent="0.2">
      <c r="A698" s="175">
        <v>19</v>
      </c>
      <c r="B698" s="421" t="s">
        <v>21</v>
      </c>
      <c r="C698" s="133" t="s">
        <v>95</v>
      </c>
      <c r="D698" s="90" t="s">
        <v>4</v>
      </c>
      <c r="E698" s="151"/>
      <c r="F698" s="151"/>
      <c r="G698" s="151"/>
      <c r="H698" s="151"/>
      <c r="I698" s="151"/>
      <c r="J698" s="152"/>
      <c r="K698" s="149"/>
      <c r="L698" s="149"/>
      <c r="M698" s="149"/>
      <c r="N698" s="157"/>
      <c r="O698" s="197" t="e">
        <f t="shared" si="110"/>
        <v>#DIV/0!</v>
      </c>
      <c r="P698" s="198" t="e">
        <f t="shared" si="114"/>
        <v>#DIV/0!</v>
      </c>
    </row>
    <row r="699" spans="1:16" x14ac:dyDescent="0.2">
      <c r="A699" s="175">
        <v>20</v>
      </c>
      <c r="B699" s="417"/>
      <c r="C699" s="133" t="s">
        <v>96</v>
      </c>
      <c r="D699" s="90" t="s">
        <v>4</v>
      </c>
      <c r="E699" s="151"/>
      <c r="F699" s="151"/>
      <c r="G699" s="151"/>
      <c r="H699" s="151"/>
      <c r="I699" s="151"/>
      <c r="J699" s="152"/>
      <c r="K699" s="149"/>
      <c r="L699" s="149"/>
      <c r="M699" s="149"/>
      <c r="N699" s="157"/>
      <c r="O699" s="197" t="e">
        <f t="shared" si="110"/>
        <v>#DIV/0!</v>
      </c>
      <c r="P699" s="198" t="e">
        <f t="shared" si="114"/>
        <v>#DIV/0!</v>
      </c>
    </row>
    <row r="700" spans="1:16" x14ac:dyDescent="0.2">
      <c r="A700" s="175">
        <v>21</v>
      </c>
      <c r="B700" s="418"/>
      <c r="C700" s="133" t="s">
        <v>97</v>
      </c>
      <c r="D700" s="90" t="s">
        <v>4</v>
      </c>
      <c r="E700" s="151"/>
      <c r="F700" s="151"/>
      <c r="G700" s="151"/>
      <c r="H700" s="151"/>
      <c r="I700" s="151"/>
      <c r="J700" s="152"/>
      <c r="K700" s="149"/>
      <c r="L700" s="149"/>
      <c r="M700" s="149"/>
      <c r="N700" s="157"/>
      <c r="O700" s="197" t="e">
        <f t="shared" si="110"/>
        <v>#DIV/0!</v>
      </c>
      <c r="P700" s="198" t="e">
        <f t="shared" si="114"/>
        <v>#DIV/0!</v>
      </c>
    </row>
    <row r="701" spans="1:16" x14ac:dyDescent="0.2">
      <c r="A701" s="175">
        <v>22</v>
      </c>
      <c r="B701" s="419" t="s">
        <v>32</v>
      </c>
      <c r="C701" s="134" t="s">
        <v>98</v>
      </c>
      <c r="D701" s="127" t="s">
        <v>4</v>
      </c>
      <c r="E701" s="151"/>
      <c r="F701" s="151"/>
      <c r="G701" s="151"/>
      <c r="H701" s="151"/>
      <c r="I701" s="151"/>
      <c r="J701" s="152"/>
      <c r="K701" s="149"/>
      <c r="L701" s="149"/>
      <c r="M701" s="149"/>
      <c r="N701" s="157"/>
      <c r="O701" s="197" t="e">
        <f t="shared" si="110"/>
        <v>#DIV/0!</v>
      </c>
      <c r="P701" s="198" t="e">
        <f t="shared" si="114"/>
        <v>#DIV/0!</v>
      </c>
    </row>
    <row r="702" spans="1:16" x14ac:dyDescent="0.2">
      <c r="A702" s="175">
        <v>23</v>
      </c>
      <c r="B702" s="422"/>
      <c r="C702" s="134" t="s">
        <v>100</v>
      </c>
      <c r="D702" s="129" t="s">
        <v>4</v>
      </c>
      <c r="E702" s="151"/>
      <c r="F702" s="151"/>
      <c r="G702" s="151"/>
      <c r="H702" s="151"/>
      <c r="I702" s="151"/>
      <c r="J702" s="152"/>
      <c r="K702" s="149"/>
      <c r="L702" s="149"/>
      <c r="M702" s="149"/>
      <c r="N702" s="157"/>
      <c r="O702" s="197" t="e">
        <f t="shared" si="110"/>
        <v>#DIV/0!</v>
      </c>
      <c r="P702" s="198" t="e">
        <f t="shared" si="114"/>
        <v>#DIV/0!</v>
      </c>
    </row>
    <row r="703" spans="1:16" ht="13.5" thickBot="1" x14ac:dyDescent="0.25">
      <c r="A703" s="189">
        <v>24</v>
      </c>
      <c r="B703" s="423"/>
      <c r="C703" s="135" t="s">
        <v>99</v>
      </c>
      <c r="D703" s="130" t="s">
        <v>4</v>
      </c>
      <c r="E703" s="158"/>
      <c r="F703" s="158"/>
      <c r="G703" s="158"/>
      <c r="H703" s="158"/>
      <c r="I703" s="158"/>
      <c r="J703" s="158"/>
      <c r="K703" s="159"/>
      <c r="L703" s="159"/>
      <c r="M703" s="159"/>
      <c r="N703" s="160"/>
      <c r="O703" s="197" t="e">
        <f t="shared" si="110"/>
        <v>#DIV/0!</v>
      </c>
      <c r="P703" s="198" t="e">
        <f t="shared" si="114"/>
        <v>#DIV/0!</v>
      </c>
    </row>
    <row r="704" spans="1:16" x14ac:dyDescent="0.2">
      <c r="A704" s="26"/>
      <c r="K704" s="26"/>
      <c r="M704" s="26"/>
      <c r="N704" s="26"/>
      <c r="O704" s="26"/>
      <c r="P704" s="26"/>
    </row>
    <row r="705" spans="1:16" x14ac:dyDescent="0.2">
      <c r="A705" s="217">
        <v>24</v>
      </c>
      <c r="B705" s="103" t="s">
        <v>54</v>
      </c>
      <c r="C705" s="190" t="str">
        <f>+$AB11</f>
        <v>Contaminants and Wetland Inverts</v>
      </c>
      <c r="E705" s="415" t="str">
        <f>+$AB11</f>
        <v>Contaminants and Wetland Inverts</v>
      </c>
      <c r="F705" s="415"/>
      <c r="G705" s="415"/>
      <c r="H705" s="415"/>
      <c r="I705" s="415"/>
      <c r="J705" s="415" t="str">
        <f>+$AB11</f>
        <v>Contaminants and Wetland Inverts</v>
      </c>
      <c r="K705" s="415"/>
      <c r="L705" s="415"/>
      <c r="M705" s="415"/>
      <c r="N705" s="415"/>
      <c r="O705" s="26"/>
      <c r="P705" s="26"/>
    </row>
    <row r="706" spans="1:16" ht="13.5" thickBot="1" x14ac:dyDescent="0.25">
      <c r="A706" s="26"/>
      <c r="K706" s="26"/>
      <c r="M706" s="26"/>
      <c r="N706" s="26"/>
      <c r="O706" s="195" t="s">
        <v>122</v>
      </c>
      <c r="P706" s="195" t="s">
        <v>56</v>
      </c>
    </row>
    <row r="707" spans="1:16" x14ac:dyDescent="0.2">
      <c r="A707" s="101"/>
      <c r="B707" s="102"/>
      <c r="C707" s="131"/>
      <c r="D707" s="99" t="s">
        <v>40</v>
      </c>
      <c r="E707" s="394" t="s">
        <v>42</v>
      </c>
      <c r="F707" s="395"/>
      <c r="G707" s="395"/>
      <c r="H707" s="395"/>
      <c r="I707" s="395"/>
      <c r="J707" s="395"/>
      <c r="K707" s="395"/>
      <c r="L707" s="395"/>
      <c r="M707" s="395"/>
      <c r="N707" s="396"/>
      <c r="O707" s="195" t="s">
        <v>123</v>
      </c>
      <c r="P707" s="195" t="s">
        <v>57</v>
      </c>
    </row>
    <row r="708" spans="1:16" ht="13.5" thickBot="1" x14ac:dyDescent="0.25">
      <c r="A708" s="93" t="s">
        <v>34</v>
      </c>
      <c r="B708" s="94" t="s">
        <v>39</v>
      </c>
      <c r="C708" s="95" t="s">
        <v>38</v>
      </c>
      <c r="D708" s="188" t="s">
        <v>37</v>
      </c>
      <c r="E708" s="145">
        <v>1</v>
      </c>
      <c r="F708" s="146">
        <v>2</v>
      </c>
      <c r="G708" s="147">
        <v>3</v>
      </c>
      <c r="H708" s="147">
        <v>4</v>
      </c>
      <c r="I708" s="147">
        <v>5</v>
      </c>
      <c r="J708" s="147">
        <v>6</v>
      </c>
      <c r="K708" s="147">
        <v>7</v>
      </c>
      <c r="L708" s="147">
        <v>8</v>
      </c>
      <c r="M708" s="147">
        <v>9</v>
      </c>
      <c r="N708" s="144">
        <v>10</v>
      </c>
      <c r="O708" s="196" t="s">
        <v>55</v>
      </c>
      <c r="P708" s="196" t="s">
        <v>113</v>
      </c>
    </row>
    <row r="709" spans="1:16" x14ac:dyDescent="0.2">
      <c r="A709" s="174">
        <v>1</v>
      </c>
      <c r="B709" s="416" t="s">
        <v>27</v>
      </c>
      <c r="C709" s="133" t="s">
        <v>77</v>
      </c>
      <c r="D709" s="89" t="s">
        <v>4</v>
      </c>
      <c r="E709" s="153"/>
      <c r="F709" s="153"/>
      <c r="G709" s="154"/>
      <c r="H709" s="154"/>
      <c r="I709" s="154"/>
      <c r="J709" s="154"/>
      <c r="K709" s="154"/>
      <c r="L709" s="154"/>
      <c r="M709" s="154"/>
      <c r="N709" s="156"/>
      <c r="O709" s="197" t="e">
        <f t="shared" ref="O709:O732" si="115">ROUND(AVERAGE(E709:N709),0)</f>
        <v>#DIV/0!</v>
      </c>
      <c r="P709" s="198" t="e">
        <f>(STDEV(E709:N709))/R$42</f>
        <v>#DIV/0!</v>
      </c>
    </row>
    <row r="710" spans="1:16" x14ac:dyDescent="0.2">
      <c r="A710" s="174">
        <v>2</v>
      </c>
      <c r="B710" s="417"/>
      <c r="C710" s="178" t="s">
        <v>78</v>
      </c>
      <c r="D710" s="90" t="s">
        <v>4</v>
      </c>
      <c r="E710" s="148"/>
      <c r="F710" s="148"/>
      <c r="G710" s="149"/>
      <c r="H710" s="149"/>
      <c r="I710" s="149"/>
      <c r="J710" s="149"/>
      <c r="K710" s="149"/>
      <c r="L710" s="149"/>
      <c r="M710" s="149"/>
      <c r="N710" s="157"/>
      <c r="O710" s="197" t="e">
        <f t="shared" si="115"/>
        <v>#DIV/0!</v>
      </c>
      <c r="P710" s="198" t="e">
        <f t="shared" ref="P710:P715" si="116">(STDEV(E710:N710))/R$42</f>
        <v>#DIV/0!</v>
      </c>
    </row>
    <row r="711" spans="1:16" x14ac:dyDescent="0.2">
      <c r="A711" s="174">
        <v>3</v>
      </c>
      <c r="B711" s="417"/>
      <c r="C711" s="133" t="s">
        <v>79</v>
      </c>
      <c r="D711" s="90" t="s">
        <v>4</v>
      </c>
      <c r="E711" s="148"/>
      <c r="F711" s="148"/>
      <c r="G711" s="149"/>
      <c r="H711" s="149"/>
      <c r="I711" s="149"/>
      <c r="J711" s="149"/>
      <c r="K711" s="149"/>
      <c r="L711" s="149"/>
      <c r="M711" s="149"/>
      <c r="N711" s="157"/>
      <c r="O711" s="197" t="e">
        <f t="shared" si="115"/>
        <v>#DIV/0!</v>
      </c>
      <c r="P711" s="198" t="e">
        <f t="shared" si="116"/>
        <v>#DIV/0!</v>
      </c>
    </row>
    <row r="712" spans="1:16" x14ac:dyDescent="0.2">
      <c r="A712" s="174">
        <v>4</v>
      </c>
      <c r="B712" s="418"/>
      <c r="C712" s="133" t="s">
        <v>80</v>
      </c>
      <c r="D712" s="90" t="s">
        <v>4</v>
      </c>
      <c r="E712" s="148"/>
      <c r="F712" s="148"/>
      <c r="G712" s="149"/>
      <c r="H712" s="149"/>
      <c r="I712" s="149"/>
      <c r="J712" s="149"/>
      <c r="K712" s="149"/>
      <c r="L712" s="149"/>
      <c r="M712" s="149"/>
      <c r="N712" s="157"/>
      <c r="O712" s="197" t="e">
        <f t="shared" si="115"/>
        <v>#DIV/0!</v>
      </c>
      <c r="P712" s="198" t="e">
        <f t="shared" si="116"/>
        <v>#DIV/0!</v>
      </c>
    </row>
    <row r="713" spans="1:16" x14ac:dyDescent="0.2">
      <c r="A713" s="174">
        <v>5</v>
      </c>
      <c r="B713" s="419" t="s">
        <v>28</v>
      </c>
      <c r="C713" s="134" t="s">
        <v>81</v>
      </c>
      <c r="D713" s="127" t="s">
        <v>4</v>
      </c>
      <c r="E713" s="148"/>
      <c r="F713" s="148"/>
      <c r="G713" s="149"/>
      <c r="H713" s="149"/>
      <c r="I713" s="149"/>
      <c r="J713" s="149"/>
      <c r="K713" s="149"/>
      <c r="L713" s="149"/>
      <c r="M713" s="149"/>
      <c r="N713" s="157"/>
      <c r="O713" s="197" t="e">
        <f t="shared" si="115"/>
        <v>#DIV/0!</v>
      </c>
      <c r="P713" s="198" t="e">
        <f t="shared" si="116"/>
        <v>#DIV/0!</v>
      </c>
    </row>
    <row r="714" spans="1:16" x14ac:dyDescent="0.2">
      <c r="A714" s="174">
        <v>6</v>
      </c>
      <c r="B714" s="420"/>
      <c r="C714" s="134" t="s">
        <v>82</v>
      </c>
      <c r="D714" s="127" t="s">
        <v>4</v>
      </c>
      <c r="E714" s="148"/>
      <c r="F714" s="148"/>
      <c r="G714" s="169"/>
      <c r="H714" s="149"/>
      <c r="I714" s="149"/>
      <c r="J714" s="149"/>
      <c r="K714" s="149"/>
      <c r="L714" s="149"/>
      <c r="M714" s="149"/>
      <c r="N714" s="157"/>
      <c r="O714" s="197" t="e">
        <f t="shared" si="115"/>
        <v>#DIV/0!</v>
      </c>
      <c r="P714" s="198" t="e">
        <f t="shared" si="116"/>
        <v>#DIV/0!</v>
      </c>
    </row>
    <row r="715" spans="1:16" x14ac:dyDescent="0.2">
      <c r="A715" s="174">
        <v>7</v>
      </c>
      <c r="B715" s="421" t="s">
        <v>29</v>
      </c>
      <c r="C715" s="133" t="s">
        <v>83</v>
      </c>
      <c r="D715" s="90" t="s">
        <v>4</v>
      </c>
      <c r="E715" s="148"/>
      <c r="F715" s="148"/>
      <c r="G715" s="149"/>
      <c r="H715" s="149"/>
      <c r="I715" s="149"/>
      <c r="J715" s="149"/>
      <c r="K715" s="149"/>
      <c r="L715" s="149"/>
      <c r="M715" s="149"/>
      <c r="N715" s="157"/>
      <c r="O715" s="197" t="e">
        <f t="shared" si="115"/>
        <v>#DIV/0!</v>
      </c>
      <c r="P715" s="198" t="e">
        <f t="shared" si="116"/>
        <v>#DIV/0!</v>
      </c>
    </row>
    <row r="716" spans="1:16" x14ac:dyDescent="0.2">
      <c r="A716" s="174">
        <v>8</v>
      </c>
      <c r="B716" s="417"/>
      <c r="C716" s="133" t="s">
        <v>84</v>
      </c>
      <c r="D716" s="90" t="s">
        <v>6</v>
      </c>
      <c r="E716" s="148"/>
      <c r="F716" s="148"/>
      <c r="G716" s="149"/>
      <c r="H716" s="149"/>
      <c r="I716" s="149"/>
      <c r="J716" s="149"/>
      <c r="K716" s="149"/>
      <c r="L716" s="149"/>
      <c r="M716" s="149"/>
      <c r="N716" s="157"/>
      <c r="O716" s="197" t="e">
        <f t="shared" si="115"/>
        <v>#DIV/0!</v>
      </c>
      <c r="P716" s="198" t="e">
        <f>(STDEV(E716:N716))/R$43</f>
        <v>#DIV/0!</v>
      </c>
    </row>
    <row r="717" spans="1:16" x14ac:dyDescent="0.2">
      <c r="A717" s="174">
        <v>9</v>
      </c>
      <c r="B717" s="418"/>
      <c r="C717" s="133" t="s">
        <v>85</v>
      </c>
      <c r="D717" s="90" t="s">
        <v>4</v>
      </c>
      <c r="E717" s="148"/>
      <c r="F717" s="148"/>
      <c r="G717" s="149"/>
      <c r="H717" s="149"/>
      <c r="I717" s="149"/>
      <c r="J717" s="149"/>
      <c r="K717" s="149"/>
      <c r="L717" s="149"/>
      <c r="M717" s="149"/>
      <c r="N717" s="157"/>
      <c r="O717" s="197" t="e">
        <f t="shared" si="115"/>
        <v>#DIV/0!</v>
      </c>
      <c r="P717" s="198" t="e">
        <f t="shared" ref="P717:P718" si="117">(STDEV(E717:N717))/R$42</f>
        <v>#DIV/0!</v>
      </c>
    </row>
    <row r="718" spans="1:16" x14ac:dyDescent="0.2">
      <c r="A718" s="174">
        <v>10</v>
      </c>
      <c r="B718" s="419" t="s">
        <v>101</v>
      </c>
      <c r="C718" s="134" t="s">
        <v>86</v>
      </c>
      <c r="D718" s="127" t="s">
        <v>4</v>
      </c>
      <c r="E718" s="148"/>
      <c r="F718" s="148"/>
      <c r="G718" s="149"/>
      <c r="H718" s="149"/>
      <c r="I718" s="149"/>
      <c r="J718" s="149"/>
      <c r="K718" s="149"/>
      <c r="L718" s="149"/>
      <c r="M718" s="149"/>
      <c r="N718" s="157"/>
      <c r="O718" s="197" t="e">
        <f t="shared" si="115"/>
        <v>#DIV/0!</v>
      </c>
      <c r="P718" s="198" t="e">
        <f t="shared" si="117"/>
        <v>#DIV/0!</v>
      </c>
    </row>
    <row r="719" spans="1:16" x14ac:dyDescent="0.2">
      <c r="A719" s="174">
        <v>11</v>
      </c>
      <c r="B719" s="420"/>
      <c r="C719" s="134" t="s">
        <v>87</v>
      </c>
      <c r="D719" s="128" t="s">
        <v>6</v>
      </c>
      <c r="E719" s="148"/>
      <c r="F719" s="148"/>
      <c r="G719" s="149"/>
      <c r="H719" s="149"/>
      <c r="I719" s="149"/>
      <c r="J719" s="149"/>
      <c r="K719" s="149"/>
      <c r="L719" s="149"/>
      <c r="M719" s="149"/>
      <c r="N719" s="157"/>
      <c r="O719" s="197" t="e">
        <f t="shared" si="115"/>
        <v>#DIV/0!</v>
      </c>
      <c r="P719" s="198" t="e">
        <f>(STDEV(E719:N719))/R$43</f>
        <v>#DIV/0!</v>
      </c>
    </row>
    <row r="720" spans="1:16" x14ac:dyDescent="0.2">
      <c r="A720" s="174">
        <v>12</v>
      </c>
      <c r="B720" s="421" t="s">
        <v>30</v>
      </c>
      <c r="C720" s="179" t="s">
        <v>88</v>
      </c>
      <c r="D720" s="91" t="s">
        <v>4</v>
      </c>
      <c r="E720" s="148"/>
      <c r="F720" s="148"/>
      <c r="G720" s="149"/>
      <c r="H720" s="149"/>
      <c r="I720" s="149"/>
      <c r="J720" s="149"/>
      <c r="K720" s="149"/>
      <c r="L720" s="149"/>
      <c r="M720" s="149"/>
      <c r="N720" s="157"/>
      <c r="O720" s="197" t="e">
        <f t="shared" si="115"/>
        <v>#DIV/0!</v>
      </c>
      <c r="P720" s="198" t="e">
        <f t="shared" ref="P720:P721" si="118">(STDEV(E720:N720))/R$42</f>
        <v>#DIV/0!</v>
      </c>
    </row>
    <row r="721" spans="1:16" x14ac:dyDescent="0.2">
      <c r="A721" s="174">
        <v>13</v>
      </c>
      <c r="B721" s="418"/>
      <c r="C721" s="133" t="s">
        <v>89</v>
      </c>
      <c r="D721" s="90" t="s">
        <v>4</v>
      </c>
      <c r="E721" s="148"/>
      <c r="F721" s="148"/>
      <c r="G721" s="149"/>
      <c r="H721" s="149"/>
      <c r="I721" s="149"/>
      <c r="J721" s="149"/>
      <c r="K721" s="149"/>
      <c r="L721" s="149"/>
      <c r="M721" s="149"/>
      <c r="N721" s="157"/>
      <c r="O721" s="197" t="e">
        <f t="shared" si="115"/>
        <v>#DIV/0!</v>
      </c>
      <c r="P721" s="198" t="e">
        <f t="shared" si="118"/>
        <v>#DIV/0!</v>
      </c>
    </row>
    <row r="722" spans="1:16" x14ac:dyDescent="0.2">
      <c r="A722" s="174">
        <v>14</v>
      </c>
      <c r="B722" s="419" t="s">
        <v>31</v>
      </c>
      <c r="C722" s="134" t="s">
        <v>90</v>
      </c>
      <c r="D722" s="128" t="s">
        <v>5</v>
      </c>
      <c r="E722" s="148"/>
      <c r="F722" s="148"/>
      <c r="G722" s="149"/>
      <c r="H722" s="149"/>
      <c r="I722" s="149"/>
      <c r="J722" s="149"/>
      <c r="K722" s="149"/>
      <c r="L722" s="149"/>
      <c r="M722" s="149"/>
      <c r="N722" s="157"/>
      <c r="O722" s="197" t="e">
        <f t="shared" si="115"/>
        <v>#DIV/0!</v>
      </c>
      <c r="P722" s="198" t="e">
        <f>(STDEV(E722:N722))/R$44</f>
        <v>#DIV/0!</v>
      </c>
    </row>
    <row r="723" spans="1:16" x14ac:dyDescent="0.2">
      <c r="A723" s="174">
        <v>15</v>
      </c>
      <c r="B723" s="422"/>
      <c r="C723" s="134" t="s">
        <v>91</v>
      </c>
      <c r="D723" s="128" t="s">
        <v>6</v>
      </c>
      <c r="E723" s="150"/>
      <c r="F723" s="150"/>
      <c r="G723" s="150"/>
      <c r="H723" s="150"/>
      <c r="I723" s="148"/>
      <c r="J723" s="148"/>
      <c r="K723" s="149"/>
      <c r="L723" s="149"/>
      <c r="M723" s="149"/>
      <c r="N723" s="157"/>
      <c r="O723" s="197" t="e">
        <f t="shared" si="115"/>
        <v>#DIV/0!</v>
      </c>
      <c r="P723" s="198" t="e">
        <f>(STDEV(E723:N723))/R$43</f>
        <v>#DIV/0!</v>
      </c>
    </row>
    <row r="724" spans="1:16" x14ac:dyDescent="0.2">
      <c r="A724" s="174">
        <v>16</v>
      </c>
      <c r="B724" s="422"/>
      <c r="C724" s="134" t="s">
        <v>92</v>
      </c>
      <c r="D724" s="127" t="s">
        <v>4</v>
      </c>
      <c r="E724" s="151"/>
      <c r="F724" s="151"/>
      <c r="G724" s="151"/>
      <c r="H724" s="151"/>
      <c r="I724" s="151"/>
      <c r="J724" s="152"/>
      <c r="K724" s="149"/>
      <c r="L724" s="149"/>
      <c r="M724" s="149"/>
      <c r="N724" s="157"/>
      <c r="O724" s="197" t="e">
        <f t="shared" si="115"/>
        <v>#DIV/0!</v>
      </c>
      <c r="P724" s="198" t="e">
        <f t="shared" ref="P724:P732" si="119">(STDEV(E724:N724))/R$42</f>
        <v>#DIV/0!</v>
      </c>
    </row>
    <row r="725" spans="1:16" x14ac:dyDescent="0.2">
      <c r="A725" s="175">
        <v>17</v>
      </c>
      <c r="B725" s="422"/>
      <c r="C725" s="134" t="s">
        <v>93</v>
      </c>
      <c r="D725" s="127" t="s">
        <v>4</v>
      </c>
      <c r="E725" s="151"/>
      <c r="F725" s="151"/>
      <c r="G725" s="151"/>
      <c r="H725" s="151"/>
      <c r="I725" s="151"/>
      <c r="J725" s="152"/>
      <c r="K725" s="149"/>
      <c r="L725" s="149"/>
      <c r="M725" s="149"/>
      <c r="N725" s="157"/>
      <c r="O725" s="197" t="e">
        <f t="shared" si="115"/>
        <v>#DIV/0!</v>
      </c>
      <c r="P725" s="198" t="e">
        <f t="shared" si="119"/>
        <v>#DIV/0!</v>
      </c>
    </row>
    <row r="726" spans="1:16" x14ac:dyDescent="0.2">
      <c r="A726" s="175">
        <v>18</v>
      </c>
      <c r="B726" s="420"/>
      <c r="C726" s="134" t="s">
        <v>94</v>
      </c>
      <c r="D726" s="127" t="s">
        <v>4</v>
      </c>
      <c r="E726" s="151"/>
      <c r="F726" s="151"/>
      <c r="G726" s="151"/>
      <c r="H726" s="151"/>
      <c r="I726" s="151"/>
      <c r="J726" s="152"/>
      <c r="K726" s="149"/>
      <c r="L726" s="149"/>
      <c r="M726" s="149"/>
      <c r="N726" s="157"/>
      <c r="O726" s="197" t="e">
        <f t="shared" si="115"/>
        <v>#DIV/0!</v>
      </c>
      <c r="P726" s="198" t="e">
        <f t="shared" si="119"/>
        <v>#DIV/0!</v>
      </c>
    </row>
    <row r="727" spans="1:16" x14ac:dyDescent="0.2">
      <c r="A727" s="175">
        <v>19</v>
      </c>
      <c r="B727" s="421" t="s">
        <v>21</v>
      </c>
      <c r="C727" s="133" t="s">
        <v>95</v>
      </c>
      <c r="D727" s="90" t="s">
        <v>4</v>
      </c>
      <c r="E727" s="151"/>
      <c r="F727" s="151"/>
      <c r="G727" s="151"/>
      <c r="H727" s="151"/>
      <c r="I727" s="151"/>
      <c r="J727" s="152"/>
      <c r="K727" s="149"/>
      <c r="L727" s="149"/>
      <c r="M727" s="149"/>
      <c r="N727" s="157"/>
      <c r="O727" s="197" t="e">
        <f t="shared" si="115"/>
        <v>#DIV/0!</v>
      </c>
      <c r="P727" s="198" t="e">
        <f t="shared" si="119"/>
        <v>#DIV/0!</v>
      </c>
    </row>
    <row r="728" spans="1:16" x14ac:dyDescent="0.2">
      <c r="A728" s="175">
        <v>20</v>
      </c>
      <c r="B728" s="417"/>
      <c r="C728" s="133" t="s">
        <v>96</v>
      </c>
      <c r="D728" s="90" t="s">
        <v>4</v>
      </c>
      <c r="E728" s="151"/>
      <c r="F728" s="151"/>
      <c r="G728" s="151"/>
      <c r="H728" s="151"/>
      <c r="I728" s="151"/>
      <c r="J728" s="152"/>
      <c r="K728" s="149"/>
      <c r="L728" s="149"/>
      <c r="M728" s="149"/>
      <c r="N728" s="157"/>
      <c r="O728" s="197" t="e">
        <f t="shared" si="115"/>
        <v>#DIV/0!</v>
      </c>
      <c r="P728" s="198" t="e">
        <f t="shared" si="119"/>
        <v>#DIV/0!</v>
      </c>
    </row>
    <row r="729" spans="1:16" x14ac:dyDescent="0.2">
      <c r="A729" s="175">
        <v>21</v>
      </c>
      <c r="B729" s="418"/>
      <c r="C729" s="133" t="s">
        <v>97</v>
      </c>
      <c r="D729" s="90" t="s">
        <v>4</v>
      </c>
      <c r="E729" s="151"/>
      <c r="F729" s="151"/>
      <c r="G729" s="151"/>
      <c r="H729" s="151"/>
      <c r="I729" s="151"/>
      <c r="J729" s="152"/>
      <c r="K729" s="149"/>
      <c r="L729" s="149"/>
      <c r="M729" s="149"/>
      <c r="N729" s="157"/>
      <c r="O729" s="197" t="e">
        <f t="shared" si="115"/>
        <v>#DIV/0!</v>
      </c>
      <c r="P729" s="198" t="e">
        <f t="shared" si="119"/>
        <v>#DIV/0!</v>
      </c>
    </row>
    <row r="730" spans="1:16" x14ac:dyDescent="0.2">
      <c r="A730" s="175">
        <v>22</v>
      </c>
      <c r="B730" s="419" t="s">
        <v>32</v>
      </c>
      <c r="C730" s="134" t="s">
        <v>98</v>
      </c>
      <c r="D730" s="127" t="s">
        <v>4</v>
      </c>
      <c r="E730" s="151"/>
      <c r="F730" s="151"/>
      <c r="G730" s="151"/>
      <c r="H730" s="151"/>
      <c r="I730" s="151"/>
      <c r="J730" s="152"/>
      <c r="K730" s="149"/>
      <c r="L730" s="149"/>
      <c r="M730" s="149"/>
      <c r="N730" s="157"/>
      <c r="O730" s="197" t="e">
        <f t="shared" si="115"/>
        <v>#DIV/0!</v>
      </c>
      <c r="P730" s="198" t="e">
        <f t="shared" si="119"/>
        <v>#DIV/0!</v>
      </c>
    </row>
    <row r="731" spans="1:16" x14ac:dyDescent="0.2">
      <c r="A731" s="175">
        <v>23</v>
      </c>
      <c r="B731" s="422"/>
      <c r="C731" s="134" t="s">
        <v>100</v>
      </c>
      <c r="D731" s="129" t="s">
        <v>4</v>
      </c>
      <c r="E731" s="151"/>
      <c r="F731" s="151"/>
      <c r="G731" s="151"/>
      <c r="H731" s="151"/>
      <c r="I731" s="151"/>
      <c r="J731" s="152"/>
      <c r="K731" s="149"/>
      <c r="L731" s="149"/>
      <c r="M731" s="149"/>
      <c r="N731" s="157"/>
      <c r="O731" s="197" t="e">
        <f t="shared" si="115"/>
        <v>#DIV/0!</v>
      </c>
      <c r="P731" s="198" t="e">
        <f t="shared" si="119"/>
        <v>#DIV/0!</v>
      </c>
    </row>
    <row r="732" spans="1:16" ht="13.5" thickBot="1" x14ac:dyDescent="0.25">
      <c r="A732" s="189">
        <v>24</v>
      </c>
      <c r="B732" s="423"/>
      <c r="C732" s="135" t="s">
        <v>99</v>
      </c>
      <c r="D732" s="130" t="s">
        <v>4</v>
      </c>
      <c r="E732" s="158"/>
      <c r="F732" s="158"/>
      <c r="G732" s="158"/>
      <c r="H732" s="158"/>
      <c r="I732" s="158"/>
      <c r="J732" s="158"/>
      <c r="K732" s="159"/>
      <c r="L732" s="159"/>
      <c r="M732" s="159"/>
      <c r="N732" s="160"/>
      <c r="O732" s="197" t="e">
        <f t="shared" si="115"/>
        <v>#DIV/0!</v>
      </c>
      <c r="P732" s="198" t="e">
        <f t="shared" si="119"/>
        <v>#DIV/0!</v>
      </c>
    </row>
    <row r="734" spans="1:16" x14ac:dyDescent="0.2">
      <c r="A734" s="217">
        <v>25</v>
      </c>
      <c r="B734" s="103" t="s">
        <v>54</v>
      </c>
      <c r="C734" s="213" t="str">
        <f>+$AC11</f>
        <v>Baseline Wildlife</v>
      </c>
      <c r="E734" s="415" t="str">
        <f t="shared" ref="E734:N734" si="120">+$AC11</f>
        <v>Baseline Wildlife</v>
      </c>
      <c r="F734" s="415" t="str">
        <f t="shared" si="120"/>
        <v>Baseline Wildlife</v>
      </c>
      <c r="G734" s="415" t="str">
        <f t="shared" si="120"/>
        <v>Baseline Wildlife</v>
      </c>
      <c r="H734" s="415" t="str">
        <f t="shared" si="120"/>
        <v>Baseline Wildlife</v>
      </c>
      <c r="I734" s="415" t="str">
        <f t="shared" si="120"/>
        <v>Baseline Wildlife</v>
      </c>
      <c r="J734" s="415" t="str">
        <f t="shared" si="120"/>
        <v>Baseline Wildlife</v>
      </c>
      <c r="K734" s="415" t="str">
        <f t="shared" si="120"/>
        <v>Baseline Wildlife</v>
      </c>
      <c r="L734" s="415" t="str">
        <f t="shared" si="120"/>
        <v>Baseline Wildlife</v>
      </c>
      <c r="M734" s="415" t="str">
        <f t="shared" si="120"/>
        <v>Baseline Wildlife</v>
      </c>
      <c r="N734" s="415" t="str">
        <f t="shared" si="120"/>
        <v>Baseline Wildlife</v>
      </c>
      <c r="O734" s="52" t="s">
        <v>58</v>
      </c>
      <c r="P734" s="26"/>
    </row>
    <row r="735" spans="1:16" ht="13.5" thickBot="1" x14ac:dyDescent="0.25">
      <c r="A735" s="26"/>
      <c r="I735" s="14"/>
      <c r="J735" s="14"/>
      <c r="K735" s="14"/>
      <c r="M735" s="26"/>
      <c r="N735" s="26"/>
      <c r="O735" s="195" t="s">
        <v>122</v>
      </c>
      <c r="P735" s="195" t="s">
        <v>56</v>
      </c>
    </row>
    <row r="736" spans="1:16" x14ac:dyDescent="0.2">
      <c r="A736" s="101"/>
      <c r="B736" s="102"/>
      <c r="C736" s="131"/>
      <c r="D736" s="99" t="s">
        <v>40</v>
      </c>
      <c r="E736" s="394" t="s">
        <v>42</v>
      </c>
      <c r="F736" s="395"/>
      <c r="G736" s="395"/>
      <c r="H736" s="395"/>
      <c r="I736" s="395"/>
      <c r="J736" s="395"/>
      <c r="K736" s="395"/>
      <c r="L736" s="395"/>
      <c r="M736" s="395"/>
      <c r="N736" s="395"/>
      <c r="O736" s="195" t="s">
        <v>123</v>
      </c>
      <c r="P736" s="195" t="s">
        <v>57</v>
      </c>
    </row>
    <row r="737" spans="1:16" ht="13.5" thickBot="1" x14ac:dyDescent="0.25">
      <c r="A737" s="93" t="s">
        <v>34</v>
      </c>
      <c r="B737" s="94" t="s">
        <v>39</v>
      </c>
      <c r="C737" s="95" t="s">
        <v>38</v>
      </c>
      <c r="D737" s="212" t="s">
        <v>37</v>
      </c>
      <c r="E737" s="145">
        <v>1</v>
      </c>
      <c r="F737" s="146">
        <v>2</v>
      </c>
      <c r="G737" s="147">
        <v>3</v>
      </c>
      <c r="H737" s="147">
        <v>4</v>
      </c>
      <c r="I737" s="147">
        <v>5</v>
      </c>
      <c r="J737" s="147">
        <v>6</v>
      </c>
      <c r="K737" s="147">
        <v>7</v>
      </c>
      <c r="L737" s="147">
        <v>8</v>
      </c>
      <c r="M737" s="147">
        <v>9</v>
      </c>
      <c r="N737" s="191">
        <v>10</v>
      </c>
      <c r="O737" s="196" t="s">
        <v>55</v>
      </c>
      <c r="P737" s="196" t="s">
        <v>113</v>
      </c>
    </row>
    <row r="738" spans="1:16" x14ac:dyDescent="0.2">
      <c r="A738" s="174">
        <v>1</v>
      </c>
      <c r="B738" s="416" t="s">
        <v>27</v>
      </c>
      <c r="C738" s="133" t="s">
        <v>77</v>
      </c>
      <c r="D738" s="89" t="s">
        <v>4</v>
      </c>
      <c r="E738" s="153"/>
      <c r="F738" s="153"/>
      <c r="G738" s="154"/>
      <c r="H738" s="154"/>
      <c r="I738" s="154"/>
      <c r="J738" s="154"/>
      <c r="K738" s="154"/>
      <c r="L738" s="154"/>
      <c r="M738" s="154"/>
      <c r="N738" s="192"/>
      <c r="O738" s="197" t="e">
        <f t="shared" ref="O738:O761" si="121">ROUND(AVERAGE(E738:N738),0)</f>
        <v>#DIV/0!</v>
      </c>
      <c r="P738" s="198" t="e">
        <f>(STDEV(E738:N738))/R$42</f>
        <v>#DIV/0!</v>
      </c>
    </row>
    <row r="739" spans="1:16" x14ac:dyDescent="0.2">
      <c r="A739" s="174">
        <v>2</v>
      </c>
      <c r="B739" s="417"/>
      <c r="C739" s="178" t="s">
        <v>78</v>
      </c>
      <c r="D739" s="90" t="s">
        <v>4</v>
      </c>
      <c r="E739" s="148"/>
      <c r="F739" s="148"/>
      <c r="G739" s="149"/>
      <c r="H739" s="149"/>
      <c r="I739" s="149"/>
      <c r="J739" s="149"/>
      <c r="K739" s="149"/>
      <c r="L739" s="149"/>
      <c r="M739" s="149"/>
      <c r="N739" s="193"/>
      <c r="O739" s="197" t="e">
        <f t="shared" si="121"/>
        <v>#DIV/0!</v>
      </c>
      <c r="P739" s="198" t="e">
        <f t="shared" ref="P739:P744" si="122">(STDEV(E739:N739))/R$42</f>
        <v>#DIV/0!</v>
      </c>
    </row>
    <row r="740" spans="1:16" x14ac:dyDescent="0.2">
      <c r="A740" s="174">
        <v>3</v>
      </c>
      <c r="B740" s="417"/>
      <c r="C740" s="133" t="s">
        <v>79</v>
      </c>
      <c r="D740" s="90" t="s">
        <v>4</v>
      </c>
      <c r="E740" s="148"/>
      <c r="F740" s="148"/>
      <c r="G740" s="149"/>
      <c r="H740" s="149"/>
      <c r="I740" s="149"/>
      <c r="J740" s="149"/>
      <c r="K740" s="149"/>
      <c r="L740" s="149"/>
      <c r="M740" s="149"/>
      <c r="N740" s="193"/>
      <c r="O740" s="197" t="e">
        <f t="shared" si="121"/>
        <v>#DIV/0!</v>
      </c>
      <c r="P740" s="198" t="e">
        <f t="shared" si="122"/>
        <v>#DIV/0!</v>
      </c>
    </row>
    <row r="741" spans="1:16" x14ac:dyDescent="0.2">
      <c r="A741" s="174">
        <v>4</v>
      </c>
      <c r="B741" s="418"/>
      <c r="C741" s="133" t="s">
        <v>80</v>
      </c>
      <c r="D741" s="90" t="s">
        <v>4</v>
      </c>
      <c r="E741" s="148"/>
      <c r="F741" s="148"/>
      <c r="G741" s="149"/>
      <c r="H741" s="149"/>
      <c r="I741" s="149"/>
      <c r="J741" s="149"/>
      <c r="K741" s="149"/>
      <c r="L741" s="149"/>
      <c r="M741" s="149"/>
      <c r="N741" s="193"/>
      <c r="O741" s="197" t="e">
        <f t="shared" si="121"/>
        <v>#DIV/0!</v>
      </c>
      <c r="P741" s="198" t="e">
        <f t="shared" si="122"/>
        <v>#DIV/0!</v>
      </c>
    </row>
    <row r="742" spans="1:16" x14ac:dyDescent="0.2">
      <c r="A742" s="174">
        <v>5</v>
      </c>
      <c r="B742" s="419" t="s">
        <v>28</v>
      </c>
      <c r="C742" s="134" t="s">
        <v>81</v>
      </c>
      <c r="D742" s="127" t="s">
        <v>4</v>
      </c>
      <c r="E742" s="148"/>
      <c r="F742" s="148"/>
      <c r="G742" s="149"/>
      <c r="H742" s="149"/>
      <c r="I742" s="149"/>
      <c r="J742" s="149"/>
      <c r="K742" s="149"/>
      <c r="L742" s="149"/>
      <c r="M742" s="149"/>
      <c r="N742" s="193"/>
      <c r="O742" s="197" t="e">
        <f t="shared" si="121"/>
        <v>#DIV/0!</v>
      </c>
      <c r="P742" s="198" t="e">
        <f t="shared" si="122"/>
        <v>#DIV/0!</v>
      </c>
    </row>
    <row r="743" spans="1:16" x14ac:dyDescent="0.2">
      <c r="A743" s="174">
        <v>6</v>
      </c>
      <c r="B743" s="420"/>
      <c r="C743" s="134" t="s">
        <v>82</v>
      </c>
      <c r="D743" s="127" t="s">
        <v>4</v>
      </c>
      <c r="E743" s="148"/>
      <c r="F743" s="148"/>
      <c r="G743" s="169"/>
      <c r="H743" s="149"/>
      <c r="I743" s="149"/>
      <c r="J743" s="149"/>
      <c r="K743" s="149"/>
      <c r="L743" s="149"/>
      <c r="M743" s="149"/>
      <c r="N743" s="193"/>
      <c r="O743" s="197" t="e">
        <f t="shared" si="121"/>
        <v>#DIV/0!</v>
      </c>
      <c r="P743" s="198" t="e">
        <f t="shared" si="122"/>
        <v>#DIV/0!</v>
      </c>
    </row>
    <row r="744" spans="1:16" x14ac:dyDescent="0.2">
      <c r="A744" s="174">
        <v>7</v>
      </c>
      <c r="B744" s="421" t="s">
        <v>29</v>
      </c>
      <c r="C744" s="133" t="s">
        <v>83</v>
      </c>
      <c r="D744" s="90" t="s">
        <v>4</v>
      </c>
      <c r="E744" s="148"/>
      <c r="F744" s="148"/>
      <c r="G744" s="149"/>
      <c r="H744" s="149"/>
      <c r="I744" s="149"/>
      <c r="J744" s="149"/>
      <c r="K744" s="149"/>
      <c r="L744" s="149"/>
      <c r="M744" s="149"/>
      <c r="N744" s="193"/>
      <c r="O744" s="197" t="e">
        <f t="shared" si="121"/>
        <v>#DIV/0!</v>
      </c>
      <c r="P744" s="198" t="e">
        <f t="shared" si="122"/>
        <v>#DIV/0!</v>
      </c>
    </row>
    <row r="745" spans="1:16" x14ac:dyDescent="0.2">
      <c r="A745" s="174">
        <v>8</v>
      </c>
      <c r="B745" s="417"/>
      <c r="C745" s="133" t="s">
        <v>84</v>
      </c>
      <c r="D745" s="90" t="s">
        <v>6</v>
      </c>
      <c r="E745" s="148"/>
      <c r="F745" s="148"/>
      <c r="G745" s="149"/>
      <c r="H745" s="149"/>
      <c r="I745" s="149"/>
      <c r="J745" s="149"/>
      <c r="K745" s="149"/>
      <c r="L745" s="149"/>
      <c r="M745" s="149"/>
      <c r="N745" s="193"/>
      <c r="O745" s="197" t="e">
        <f t="shared" si="121"/>
        <v>#DIV/0!</v>
      </c>
      <c r="P745" s="198" t="e">
        <f>(STDEV(E745:N745))/R$43</f>
        <v>#DIV/0!</v>
      </c>
    </row>
    <row r="746" spans="1:16" x14ac:dyDescent="0.2">
      <c r="A746" s="174">
        <v>9</v>
      </c>
      <c r="B746" s="418"/>
      <c r="C746" s="133" t="s">
        <v>85</v>
      </c>
      <c r="D746" s="90" t="s">
        <v>4</v>
      </c>
      <c r="E746" s="148"/>
      <c r="F746" s="148"/>
      <c r="G746" s="149"/>
      <c r="H746" s="149"/>
      <c r="I746" s="149"/>
      <c r="J746" s="149"/>
      <c r="K746" s="149"/>
      <c r="L746" s="149"/>
      <c r="M746" s="149"/>
      <c r="N746" s="193"/>
      <c r="O746" s="197" t="e">
        <f t="shared" si="121"/>
        <v>#DIV/0!</v>
      </c>
      <c r="P746" s="198" t="e">
        <f t="shared" ref="P746:P747" si="123">(STDEV(E746:N746))/R$42</f>
        <v>#DIV/0!</v>
      </c>
    </row>
    <row r="747" spans="1:16" x14ac:dyDescent="0.2">
      <c r="A747" s="174">
        <v>10</v>
      </c>
      <c r="B747" s="419" t="s">
        <v>101</v>
      </c>
      <c r="C747" s="134" t="s">
        <v>86</v>
      </c>
      <c r="D747" s="127" t="s">
        <v>4</v>
      </c>
      <c r="E747" s="148"/>
      <c r="F747" s="148"/>
      <c r="G747" s="149"/>
      <c r="H747" s="149"/>
      <c r="I747" s="149"/>
      <c r="J747" s="149"/>
      <c r="K747" s="149"/>
      <c r="L747" s="149"/>
      <c r="M747" s="149"/>
      <c r="N747" s="193"/>
      <c r="O747" s="197" t="e">
        <f t="shared" si="121"/>
        <v>#DIV/0!</v>
      </c>
      <c r="P747" s="198" t="e">
        <f t="shared" si="123"/>
        <v>#DIV/0!</v>
      </c>
    </row>
    <row r="748" spans="1:16" x14ac:dyDescent="0.2">
      <c r="A748" s="174">
        <v>11</v>
      </c>
      <c r="B748" s="420"/>
      <c r="C748" s="134" t="s">
        <v>87</v>
      </c>
      <c r="D748" s="128" t="s">
        <v>6</v>
      </c>
      <c r="E748" s="148"/>
      <c r="F748" s="148"/>
      <c r="G748" s="149"/>
      <c r="H748" s="149"/>
      <c r="I748" s="149"/>
      <c r="J748" s="149"/>
      <c r="K748" s="149"/>
      <c r="L748" s="149"/>
      <c r="M748" s="149"/>
      <c r="N748" s="193"/>
      <c r="O748" s="197" t="e">
        <f t="shared" si="121"/>
        <v>#DIV/0!</v>
      </c>
      <c r="P748" s="198" t="e">
        <f>(STDEV(E748:N748))/R$43</f>
        <v>#DIV/0!</v>
      </c>
    </row>
    <row r="749" spans="1:16" x14ac:dyDescent="0.2">
      <c r="A749" s="174">
        <v>12</v>
      </c>
      <c r="B749" s="421" t="s">
        <v>30</v>
      </c>
      <c r="C749" s="179" t="s">
        <v>88</v>
      </c>
      <c r="D749" s="91" t="s">
        <v>4</v>
      </c>
      <c r="E749" s="148"/>
      <c r="F749" s="148"/>
      <c r="G749" s="149"/>
      <c r="H749" s="149"/>
      <c r="I749" s="149"/>
      <c r="J749" s="149"/>
      <c r="K749" s="149"/>
      <c r="L749" s="149"/>
      <c r="M749" s="149"/>
      <c r="N749" s="193"/>
      <c r="O749" s="197" t="e">
        <f t="shared" si="121"/>
        <v>#DIV/0!</v>
      </c>
      <c r="P749" s="198" t="e">
        <f t="shared" ref="P749:P750" si="124">(STDEV(E749:N749))/R$42</f>
        <v>#DIV/0!</v>
      </c>
    </row>
    <row r="750" spans="1:16" x14ac:dyDescent="0.2">
      <c r="A750" s="174">
        <v>13</v>
      </c>
      <c r="B750" s="418"/>
      <c r="C750" s="133" t="s">
        <v>89</v>
      </c>
      <c r="D750" s="90" t="s">
        <v>4</v>
      </c>
      <c r="E750" s="148"/>
      <c r="F750" s="148"/>
      <c r="G750" s="149"/>
      <c r="H750" s="149"/>
      <c r="I750" s="149"/>
      <c r="J750" s="149"/>
      <c r="K750" s="149"/>
      <c r="L750" s="149"/>
      <c r="M750" s="149"/>
      <c r="N750" s="193"/>
      <c r="O750" s="197" t="e">
        <f t="shared" si="121"/>
        <v>#DIV/0!</v>
      </c>
      <c r="P750" s="198" t="e">
        <f t="shared" si="124"/>
        <v>#DIV/0!</v>
      </c>
    </row>
    <row r="751" spans="1:16" x14ac:dyDescent="0.2">
      <c r="A751" s="174">
        <v>14</v>
      </c>
      <c r="B751" s="419" t="s">
        <v>31</v>
      </c>
      <c r="C751" s="134" t="s">
        <v>90</v>
      </c>
      <c r="D751" s="128" t="s">
        <v>5</v>
      </c>
      <c r="E751" s="148"/>
      <c r="F751" s="148"/>
      <c r="G751" s="149"/>
      <c r="H751" s="149"/>
      <c r="I751" s="149"/>
      <c r="J751" s="149"/>
      <c r="K751" s="149"/>
      <c r="L751" s="149"/>
      <c r="M751" s="149"/>
      <c r="N751" s="193"/>
      <c r="O751" s="197" t="e">
        <f t="shared" si="121"/>
        <v>#DIV/0!</v>
      </c>
      <c r="P751" s="198" t="e">
        <f>(STDEV(E751:N751))/R$44</f>
        <v>#DIV/0!</v>
      </c>
    </row>
    <row r="752" spans="1:16" x14ac:dyDescent="0.2">
      <c r="A752" s="174">
        <v>15</v>
      </c>
      <c r="B752" s="422"/>
      <c r="C752" s="134" t="s">
        <v>91</v>
      </c>
      <c r="D752" s="128" t="s">
        <v>6</v>
      </c>
      <c r="E752" s="150"/>
      <c r="F752" s="150"/>
      <c r="G752" s="150"/>
      <c r="H752" s="150"/>
      <c r="I752" s="148"/>
      <c r="J752" s="148"/>
      <c r="K752" s="149"/>
      <c r="L752" s="149"/>
      <c r="M752" s="149"/>
      <c r="N752" s="193"/>
      <c r="O752" s="197" t="e">
        <f t="shared" si="121"/>
        <v>#DIV/0!</v>
      </c>
      <c r="P752" s="198" t="e">
        <f>(STDEV(E752:N752))/R$43</f>
        <v>#DIV/0!</v>
      </c>
    </row>
    <row r="753" spans="1:16" x14ac:dyDescent="0.2">
      <c r="A753" s="174">
        <v>16</v>
      </c>
      <c r="B753" s="422"/>
      <c r="C753" s="134" t="s">
        <v>92</v>
      </c>
      <c r="D753" s="127" t="s">
        <v>4</v>
      </c>
      <c r="E753" s="151"/>
      <c r="F753" s="151"/>
      <c r="G753" s="151"/>
      <c r="H753" s="151"/>
      <c r="I753" s="151"/>
      <c r="J753" s="152"/>
      <c r="K753" s="149"/>
      <c r="L753" s="149"/>
      <c r="M753" s="149"/>
      <c r="N753" s="193"/>
      <c r="O753" s="197" t="e">
        <f t="shared" si="121"/>
        <v>#DIV/0!</v>
      </c>
      <c r="P753" s="198" t="e">
        <f t="shared" ref="P753:P761" si="125">(STDEV(E753:N753))/R$42</f>
        <v>#DIV/0!</v>
      </c>
    </row>
    <row r="754" spans="1:16" x14ac:dyDescent="0.2">
      <c r="A754" s="175">
        <v>17</v>
      </c>
      <c r="B754" s="422"/>
      <c r="C754" s="134" t="s">
        <v>93</v>
      </c>
      <c r="D754" s="127" t="s">
        <v>4</v>
      </c>
      <c r="E754" s="151"/>
      <c r="F754" s="151"/>
      <c r="G754" s="151"/>
      <c r="H754" s="151"/>
      <c r="I754" s="151"/>
      <c r="J754" s="152"/>
      <c r="K754" s="149"/>
      <c r="L754" s="149"/>
      <c r="M754" s="149"/>
      <c r="N754" s="193"/>
      <c r="O754" s="197" t="e">
        <f t="shared" si="121"/>
        <v>#DIV/0!</v>
      </c>
      <c r="P754" s="198" t="e">
        <f t="shared" si="125"/>
        <v>#DIV/0!</v>
      </c>
    </row>
    <row r="755" spans="1:16" x14ac:dyDescent="0.2">
      <c r="A755" s="175">
        <v>18</v>
      </c>
      <c r="B755" s="420"/>
      <c r="C755" s="134" t="s">
        <v>94</v>
      </c>
      <c r="D755" s="127" t="s">
        <v>4</v>
      </c>
      <c r="E755" s="151"/>
      <c r="F755" s="151"/>
      <c r="G755" s="151"/>
      <c r="H755" s="151"/>
      <c r="I755" s="151"/>
      <c r="J755" s="152"/>
      <c r="K755" s="149"/>
      <c r="L755" s="149"/>
      <c r="M755" s="149"/>
      <c r="N755" s="193"/>
      <c r="O755" s="197" t="e">
        <f t="shared" si="121"/>
        <v>#DIV/0!</v>
      </c>
      <c r="P755" s="198" t="e">
        <f t="shared" si="125"/>
        <v>#DIV/0!</v>
      </c>
    </row>
    <row r="756" spans="1:16" x14ac:dyDescent="0.2">
      <c r="A756" s="175">
        <v>19</v>
      </c>
      <c r="B756" s="421" t="s">
        <v>21</v>
      </c>
      <c r="C756" s="133" t="s">
        <v>95</v>
      </c>
      <c r="D756" s="90" t="s">
        <v>4</v>
      </c>
      <c r="E756" s="151"/>
      <c r="F756" s="151"/>
      <c r="G756" s="151"/>
      <c r="H756" s="151"/>
      <c r="I756" s="151"/>
      <c r="J756" s="152"/>
      <c r="K756" s="149"/>
      <c r="L756" s="149"/>
      <c r="M756" s="149"/>
      <c r="N756" s="193"/>
      <c r="O756" s="197" t="e">
        <f t="shared" si="121"/>
        <v>#DIV/0!</v>
      </c>
      <c r="P756" s="198" t="e">
        <f t="shared" si="125"/>
        <v>#DIV/0!</v>
      </c>
    </row>
    <row r="757" spans="1:16" x14ac:dyDescent="0.2">
      <c r="A757" s="175">
        <v>20</v>
      </c>
      <c r="B757" s="417"/>
      <c r="C757" s="133" t="s">
        <v>96</v>
      </c>
      <c r="D757" s="90" t="s">
        <v>4</v>
      </c>
      <c r="E757" s="151"/>
      <c r="F757" s="151"/>
      <c r="G757" s="151"/>
      <c r="H757" s="151"/>
      <c r="I757" s="151"/>
      <c r="J757" s="152"/>
      <c r="K757" s="149"/>
      <c r="L757" s="149"/>
      <c r="M757" s="149"/>
      <c r="N757" s="193"/>
      <c r="O757" s="197" t="e">
        <f t="shared" si="121"/>
        <v>#DIV/0!</v>
      </c>
      <c r="P757" s="198" t="e">
        <f t="shared" si="125"/>
        <v>#DIV/0!</v>
      </c>
    </row>
    <row r="758" spans="1:16" x14ac:dyDescent="0.2">
      <c r="A758" s="175">
        <v>21</v>
      </c>
      <c r="B758" s="418"/>
      <c r="C758" s="133" t="s">
        <v>97</v>
      </c>
      <c r="D758" s="90" t="s">
        <v>4</v>
      </c>
      <c r="E758" s="151"/>
      <c r="F758" s="151"/>
      <c r="G758" s="151"/>
      <c r="H758" s="151"/>
      <c r="I758" s="151"/>
      <c r="J758" s="152"/>
      <c r="K758" s="149"/>
      <c r="L758" s="149"/>
      <c r="M758" s="149"/>
      <c r="N758" s="193"/>
      <c r="O758" s="197" t="e">
        <f t="shared" si="121"/>
        <v>#DIV/0!</v>
      </c>
      <c r="P758" s="198" t="e">
        <f t="shared" si="125"/>
        <v>#DIV/0!</v>
      </c>
    </row>
    <row r="759" spans="1:16" x14ac:dyDescent="0.2">
      <c r="A759" s="175">
        <v>22</v>
      </c>
      <c r="B759" s="419" t="s">
        <v>32</v>
      </c>
      <c r="C759" s="134" t="s">
        <v>98</v>
      </c>
      <c r="D759" s="127" t="s">
        <v>4</v>
      </c>
      <c r="E759" s="151"/>
      <c r="F759" s="151"/>
      <c r="G759" s="151"/>
      <c r="H759" s="151"/>
      <c r="I759" s="151"/>
      <c r="J759" s="152"/>
      <c r="K759" s="149"/>
      <c r="L759" s="149"/>
      <c r="M759" s="149"/>
      <c r="N759" s="193"/>
      <c r="O759" s="197" t="e">
        <f t="shared" si="121"/>
        <v>#DIV/0!</v>
      </c>
      <c r="P759" s="198" t="e">
        <f t="shared" si="125"/>
        <v>#DIV/0!</v>
      </c>
    </row>
    <row r="760" spans="1:16" x14ac:dyDescent="0.2">
      <c r="A760" s="175">
        <v>23</v>
      </c>
      <c r="B760" s="422"/>
      <c r="C760" s="134" t="s">
        <v>100</v>
      </c>
      <c r="D760" s="129" t="s">
        <v>4</v>
      </c>
      <c r="E760" s="151"/>
      <c r="F760" s="151"/>
      <c r="G760" s="151"/>
      <c r="H760" s="151"/>
      <c r="I760" s="151"/>
      <c r="J760" s="152"/>
      <c r="K760" s="149"/>
      <c r="L760" s="149"/>
      <c r="M760" s="149"/>
      <c r="N760" s="193"/>
      <c r="O760" s="197" t="e">
        <f t="shared" si="121"/>
        <v>#DIV/0!</v>
      </c>
      <c r="P760" s="198" t="e">
        <f t="shared" si="125"/>
        <v>#DIV/0!</v>
      </c>
    </row>
    <row r="761" spans="1:16" ht="13.5" thickBot="1" x14ac:dyDescent="0.25">
      <c r="A761" s="189">
        <v>24</v>
      </c>
      <c r="B761" s="423"/>
      <c r="C761" s="135" t="s">
        <v>99</v>
      </c>
      <c r="D761" s="130" t="s">
        <v>4</v>
      </c>
      <c r="E761" s="158"/>
      <c r="F761" s="158"/>
      <c r="G761" s="158"/>
      <c r="H761" s="158"/>
      <c r="I761" s="158"/>
      <c r="J761" s="158"/>
      <c r="K761" s="159"/>
      <c r="L761" s="159"/>
      <c r="M761" s="159"/>
      <c r="N761" s="194"/>
      <c r="O761" s="197" t="e">
        <f t="shared" si="121"/>
        <v>#DIV/0!</v>
      </c>
      <c r="P761" s="198" t="e">
        <f t="shared" si="125"/>
        <v>#DIV/0!</v>
      </c>
    </row>
    <row r="762" spans="1:16" x14ac:dyDescent="0.2">
      <c r="A762" s="26"/>
      <c r="I762" s="5"/>
      <c r="K762" s="26"/>
      <c r="M762" s="26"/>
      <c r="N762" s="26"/>
      <c r="O762" s="26"/>
      <c r="P762" s="26"/>
    </row>
    <row r="763" spans="1:16" x14ac:dyDescent="0.2">
      <c r="A763" s="217">
        <v>26</v>
      </c>
      <c r="B763" s="103" t="s">
        <v>54</v>
      </c>
      <c r="C763" s="213" t="str">
        <f>+$AD11</f>
        <v>Prairie Butterflies</v>
      </c>
      <c r="E763" s="415" t="str">
        <f t="shared" ref="E763:N763" si="126">+$AD11</f>
        <v>Prairie Butterflies</v>
      </c>
      <c r="F763" s="415" t="str">
        <f t="shared" si="126"/>
        <v>Prairie Butterflies</v>
      </c>
      <c r="G763" s="415" t="str">
        <f t="shared" si="126"/>
        <v>Prairie Butterflies</v>
      </c>
      <c r="H763" s="415" t="str">
        <f t="shared" si="126"/>
        <v>Prairie Butterflies</v>
      </c>
      <c r="I763" s="415" t="str">
        <f t="shared" si="126"/>
        <v>Prairie Butterflies</v>
      </c>
      <c r="J763" s="415" t="str">
        <f t="shared" si="126"/>
        <v>Prairie Butterflies</v>
      </c>
      <c r="K763" s="415" t="str">
        <f t="shared" si="126"/>
        <v>Prairie Butterflies</v>
      </c>
      <c r="L763" s="415" t="str">
        <f t="shared" si="126"/>
        <v>Prairie Butterflies</v>
      </c>
      <c r="M763" s="415" t="str">
        <f t="shared" si="126"/>
        <v>Prairie Butterflies</v>
      </c>
      <c r="N763" s="415" t="str">
        <f t="shared" si="126"/>
        <v>Prairie Butterflies</v>
      </c>
      <c r="O763" s="26"/>
      <c r="P763" s="26"/>
    </row>
    <row r="764" spans="1:16" ht="13.5" thickBot="1" x14ac:dyDescent="0.25">
      <c r="A764" s="26"/>
      <c r="K764" s="26"/>
      <c r="M764" s="26"/>
      <c r="N764" s="26"/>
      <c r="O764" s="195" t="s">
        <v>122</v>
      </c>
      <c r="P764" s="195" t="s">
        <v>56</v>
      </c>
    </row>
    <row r="765" spans="1:16" x14ac:dyDescent="0.2">
      <c r="A765" s="101"/>
      <c r="B765" s="102"/>
      <c r="C765" s="131"/>
      <c r="D765" s="99" t="s">
        <v>40</v>
      </c>
      <c r="E765" s="394" t="s">
        <v>42</v>
      </c>
      <c r="F765" s="395"/>
      <c r="G765" s="395"/>
      <c r="H765" s="395"/>
      <c r="I765" s="395"/>
      <c r="J765" s="395"/>
      <c r="K765" s="395"/>
      <c r="L765" s="395"/>
      <c r="M765" s="395"/>
      <c r="N765" s="396"/>
      <c r="O765" s="195" t="s">
        <v>123</v>
      </c>
      <c r="P765" s="195" t="s">
        <v>57</v>
      </c>
    </row>
    <row r="766" spans="1:16" ht="13.5" thickBot="1" x14ac:dyDescent="0.25">
      <c r="A766" s="93" t="s">
        <v>34</v>
      </c>
      <c r="B766" s="94" t="s">
        <v>39</v>
      </c>
      <c r="C766" s="95" t="s">
        <v>38</v>
      </c>
      <c r="D766" s="212" t="s">
        <v>37</v>
      </c>
      <c r="E766" s="145">
        <v>1</v>
      </c>
      <c r="F766" s="146">
        <v>2</v>
      </c>
      <c r="G766" s="147">
        <v>3</v>
      </c>
      <c r="H766" s="147">
        <v>4</v>
      </c>
      <c r="I766" s="147">
        <v>5</v>
      </c>
      <c r="J766" s="147">
        <v>6</v>
      </c>
      <c r="K766" s="147">
        <v>7</v>
      </c>
      <c r="L766" s="147">
        <v>8</v>
      </c>
      <c r="M766" s="147">
        <v>9</v>
      </c>
      <c r="N766" s="144">
        <v>10</v>
      </c>
      <c r="O766" s="196" t="s">
        <v>55</v>
      </c>
      <c r="P766" s="196" t="s">
        <v>113</v>
      </c>
    </row>
    <row r="767" spans="1:16" x14ac:dyDescent="0.2">
      <c r="A767" s="174">
        <v>1</v>
      </c>
      <c r="B767" s="416" t="s">
        <v>27</v>
      </c>
      <c r="C767" s="133" t="s">
        <v>77</v>
      </c>
      <c r="D767" s="89" t="s">
        <v>4</v>
      </c>
      <c r="E767" s="153"/>
      <c r="F767" s="153"/>
      <c r="G767" s="154"/>
      <c r="H767" s="154"/>
      <c r="I767" s="154"/>
      <c r="J767" s="154"/>
      <c r="K767" s="154"/>
      <c r="L767" s="154"/>
      <c r="M767" s="154"/>
      <c r="N767" s="156"/>
      <c r="O767" s="197" t="e">
        <f t="shared" ref="O767:O790" si="127">ROUND(AVERAGE(E767:N767),0)</f>
        <v>#DIV/0!</v>
      </c>
      <c r="P767" s="198" t="e">
        <f>(STDEV(E767:N767))/R$42</f>
        <v>#DIV/0!</v>
      </c>
    </row>
    <row r="768" spans="1:16" x14ac:dyDescent="0.2">
      <c r="A768" s="174">
        <v>2</v>
      </c>
      <c r="B768" s="417"/>
      <c r="C768" s="178" t="s">
        <v>78</v>
      </c>
      <c r="D768" s="90" t="s">
        <v>4</v>
      </c>
      <c r="E768" s="148"/>
      <c r="F768" s="148"/>
      <c r="G768" s="149"/>
      <c r="H768" s="149"/>
      <c r="I768" s="149"/>
      <c r="J768" s="149"/>
      <c r="K768" s="149"/>
      <c r="L768" s="149"/>
      <c r="M768" s="149"/>
      <c r="N768" s="157"/>
      <c r="O768" s="197" t="e">
        <f t="shared" si="127"/>
        <v>#DIV/0!</v>
      </c>
      <c r="P768" s="198" t="e">
        <f t="shared" ref="P768:P773" si="128">(STDEV(E768:N768))/R$42</f>
        <v>#DIV/0!</v>
      </c>
    </row>
    <row r="769" spans="1:16" x14ac:dyDescent="0.2">
      <c r="A769" s="174">
        <v>3</v>
      </c>
      <c r="B769" s="417"/>
      <c r="C769" s="133" t="s">
        <v>79</v>
      </c>
      <c r="D769" s="90" t="s">
        <v>4</v>
      </c>
      <c r="E769" s="148"/>
      <c r="F769" s="148"/>
      <c r="G769" s="149"/>
      <c r="H769" s="149"/>
      <c r="I769" s="149"/>
      <c r="J769" s="149"/>
      <c r="K769" s="149"/>
      <c r="L769" s="149"/>
      <c r="M769" s="149"/>
      <c r="N769" s="157"/>
      <c r="O769" s="197" t="e">
        <f t="shared" si="127"/>
        <v>#DIV/0!</v>
      </c>
      <c r="P769" s="198" t="e">
        <f t="shared" si="128"/>
        <v>#DIV/0!</v>
      </c>
    </row>
    <row r="770" spans="1:16" x14ac:dyDescent="0.2">
      <c r="A770" s="174">
        <v>4</v>
      </c>
      <c r="B770" s="418"/>
      <c r="C770" s="133" t="s">
        <v>80</v>
      </c>
      <c r="D770" s="90" t="s">
        <v>4</v>
      </c>
      <c r="E770" s="148"/>
      <c r="F770" s="148"/>
      <c r="G770" s="149"/>
      <c r="H770" s="149"/>
      <c r="I770" s="149"/>
      <c r="J770" s="149"/>
      <c r="K770" s="149"/>
      <c r="L770" s="149"/>
      <c r="M770" s="149"/>
      <c r="N770" s="157"/>
      <c r="O770" s="197" t="e">
        <f t="shared" si="127"/>
        <v>#DIV/0!</v>
      </c>
      <c r="P770" s="198" t="e">
        <f t="shared" si="128"/>
        <v>#DIV/0!</v>
      </c>
    </row>
    <row r="771" spans="1:16" x14ac:dyDescent="0.2">
      <c r="A771" s="174">
        <v>5</v>
      </c>
      <c r="B771" s="419" t="s">
        <v>28</v>
      </c>
      <c r="C771" s="134" t="s">
        <v>81</v>
      </c>
      <c r="D771" s="127" t="s">
        <v>4</v>
      </c>
      <c r="E771" s="148"/>
      <c r="F771" s="148"/>
      <c r="G771" s="149"/>
      <c r="H771" s="149"/>
      <c r="I771" s="149"/>
      <c r="J771" s="149"/>
      <c r="K771" s="149"/>
      <c r="L771" s="149"/>
      <c r="M771" s="149"/>
      <c r="N771" s="157"/>
      <c r="O771" s="197" t="e">
        <f t="shared" si="127"/>
        <v>#DIV/0!</v>
      </c>
      <c r="P771" s="198" t="e">
        <f t="shared" si="128"/>
        <v>#DIV/0!</v>
      </c>
    </row>
    <row r="772" spans="1:16" x14ac:dyDescent="0.2">
      <c r="A772" s="174">
        <v>6</v>
      </c>
      <c r="B772" s="420"/>
      <c r="C772" s="134" t="s">
        <v>82</v>
      </c>
      <c r="D772" s="127" t="s">
        <v>4</v>
      </c>
      <c r="E772" s="148"/>
      <c r="F772" s="148"/>
      <c r="G772" s="169"/>
      <c r="H772" s="149"/>
      <c r="I772" s="149"/>
      <c r="J772" s="149"/>
      <c r="K772" s="149"/>
      <c r="L772" s="149"/>
      <c r="M772" s="149"/>
      <c r="N772" s="157"/>
      <c r="O772" s="197" t="e">
        <f t="shared" si="127"/>
        <v>#DIV/0!</v>
      </c>
      <c r="P772" s="198" t="e">
        <f t="shared" si="128"/>
        <v>#DIV/0!</v>
      </c>
    </row>
    <row r="773" spans="1:16" x14ac:dyDescent="0.2">
      <c r="A773" s="174">
        <v>7</v>
      </c>
      <c r="B773" s="421" t="s">
        <v>29</v>
      </c>
      <c r="C773" s="133" t="s">
        <v>83</v>
      </c>
      <c r="D773" s="90" t="s">
        <v>4</v>
      </c>
      <c r="E773" s="148"/>
      <c r="F773" s="148"/>
      <c r="G773" s="149"/>
      <c r="H773" s="149"/>
      <c r="I773" s="149"/>
      <c r="J773" s="149"/>
      <c r="K773" s="149"/>
      <c r="L773" s="149"/>
      <c r="M773" s="149"/>
      <c r="N773" s="157"/>
      <c r="O773" s="197" t="e">
        <f t="shared" si="127"/>
        <v>#DIV/0!</v>
      </c>
      <c r="P773" s="198" t="e">
        <f t="shared" si="128"/>
        <v>#DIV/0!</v>
      </c>
    </row>
    <row r="774" spans="1:16" x14ac:dyDescent="0.2">
      <c r="A774" s="174">
        <v>8</v>
      </c>
      <c r="B774" s="417"/>
      <c r="C774" s="133" t="s">
        <v>84</v>
      </c>
      <c r="D774" s="90" t="s">
        <v>6</v>
      </c>
      <c r="E774" s="148"/>
      <c r="F774" s="148"/>
      <c r="G774" s="149"/>
      <c r="H774" s="149"/>
      <c r="I774" s="149"/>
      <c r="J774" s="149"/>
      <c r="K774" s="149"/>
      <c r="L774" s="149"/>
      <c r="M774" s="149"/>
      <c r="N774" s="157"/>
      <c r="O774" s="197" t="e">
        <f t="shared" si="127"/>
        <v>#DIV/0!</v>
      </c>
      <c r="P774" s="198" t="e">
        <f>(STDEV(E774:N774))/R$43</f>
        <v>#DIV/0!</v>
      </c>
    </row>
    <row r="775" spans="1:16" x14ac:dyDescent="0.2">
      <c r="A775" s="174">
        <v>9</v>
      </c>
      <c r="B775" s="418"/>
      <c r="C775" s="133" t="s">
        <v>85</v>
      </c>
      <c r="D775" s="90" t="s">
        <v>4</v>
      </c>
      <c r="E775" s="148"/>
      <c r="F775" s="148"/>
      <c r="G775" s="149"/>
      <c r="H775" s="149"/>
      <c r="I775" s="149"/>
      <c r="J775" s="149"/>
      <c r="K775" s="149"/>
      <c r="L775" s="149"/>
      <c r="M775" s="149"/>
      <c r="N775" s="157"/>
      <c r="O775" s="197" t="e">
        <f t="shared" si="127"/>
        <v>#DIV/0!</v>
      </c>
      <c r="P775" s="198" t="e">
        <f t="shared" ref="P775:P776" si="129">(STDEV(E775:N775))/R$42</f>
        <v>#DIV/0!</v>
      </c>
    </row>
    <row r="776" spans="1:16" x14ac:dyDescent="0.2">
      <c r="A776" s="174">
        <v>10</v>
      </c>
      <c r="B776" s="419" t="s">
        <v>101</v>
      </c>
      <c r="C776" s="134" t="s">
        <v>86</v>
      </c>
      <c r="D776" s="127" t="s">
        <v>4</v>
      </c>
      <c r="E776" s="148"/>
      <c r="F776" s="148"/>
      <c r="G776" s="149"/>
      <c r="H776" s="149"/>
      <c r="I776" s="149"/>
      <c r="J776" s="149"/>
      <c r="K776" s="149"/>
      <c r="L776" s="149"/>
      <c r="M776" s="149"/>
      <c r="N776" s="157"/>
      <c r="O776" s="197" t="e">
        <f t="shared" si="127"/>
        <v>#DIV/0!</v>
      </c>
      <c r="P776" s="198" t="e">
        <f t="shared" si="129"/>
        <v>#DIV/0!</v>
      </c>
    </row>
    <row r="777" spans="1:16" x14ac:dyDescent="0.2">
      <c r="A777" s="174">
        <v>11</v>
      </c>
      <c r="B777" s="420"/>
      <c r="C777" s="134" t="s">
        <v>87</v>
      </c>
      <c r="D777" s="128" t="s">
        <v>6</v>
      </c>
      <c r="E777" s="148"/>
      <c r="F777" s="148"/>
      <c r="G777" s="149"/>
      <c r="H777" s="149"/>
      <c r="I777" s="149"/>
      <c r="J777" s="149"/>
      <c r="K777" s="149"/>
      <c r="L777" s="149"/>
      <c r="M777" s="149"/>
      <c r="N777" s="157"/>
      <c r="O777" s="197" t="e">
        <f t="shared" si="127"/>
        <v>#DIV/0!</v>
      </c>
      <c r="P777" s="198" t="e">
        <f>(STDEV(E777:N777))/R$43</f>
        <v>#DIV/0!</v>
      </c>
    </row>
    <row r="778" spans="1:16" x14ac:dyDescent="0.2">
      <c r="A778" s="174">
        <v>12</v>
      </c>
      <c r="B778" s="421" t="s">
        <v>30</v>
      </c>
      <c r="C778" s="179" t="s">
        <v>88</v>
      </c>
      <c r="D778" s="91" t="s">
        <v>4</v>
      </c>
      <c r="E778" s="148"/>
      <c r="F778" s="148"/>
      <c r="G778" s="149"/>
      <c r="H778" s="149"/>
      <c r="I778" s="149"/>
      <c r="J778" s="149"/>
      <c r="K778" s="149"/>
      <c r="L778" s="149"/>
      <c r="M778" s="149"/>
      <c r="N778" s="157"/>
      <c r="O778" s="197" t="e">
        <f t="shared" si="127"/>
        <v>#DIV/0!</v>
      </c>
      <c r="P778" s="198" t="e">
        <f t="shared" ref="P778:P779" si="130">(STDEV(E778:N778))/R$42</f>
        <v>#DIV/0!</v>
      </c>
    </row>
    <row r="779" spans="1:16" x14ac:dyDescent="0.2">
      <c r="A779" s="174">
        <v>13</v>
      </c>
      <c r="B779" s="418"/>
      <c r="C779" s="133" t="s">
        <v>89</v>
      </c>
      <c r="D779" s="90" t="s">
        <v>4</v>
      </c>
      <c r="E779" s="148"/>
      <c r="F779" s="148"/>
      <c r="G779" s="149"/>
      <c r="H779" s="149"/>
      <c r="I779" s="149"/>
      <c r="J779" s="149"/>
      <c r="K779" s="149"/>
      <c r="L779" s="149"/>
      <c r="M779" s="149"/>
      <c r="N779" s="157"/>
      <c r="O779" s="197" t="e">
        <f t="shared" si="127"/>
        <v>#DIV/0!</v>
      </c>
      <c r="P779" s="198" t="e">
        <f t="shared" si="130"/>
        <v>#DIV/0!</v>
      </c>
    </row>
    <row r="780" spans="1:16" x14ac:dyDescent="0.2">
      <c r="A780" s="174">
        <v>14</v>
      </c>
      <c r="B780" s="419" t="s">
        <v>31</v>
      </c>
      <c r="C780" s="134" t="s">
        <v>90</v>
      </c>
      <c r="D780" s="128" t="s">
        <v>5</v>
      </c>
      <c r="E780" s="148"/>
      <c r="F780" s="148"/>
      <c r="G780" s="149"/>
      <c r="H780" s="149"/>
      <c r="I780" s="149"/>
      <c r="J780" s="149"/>
      <c r="K780" s="149"/>
      <c r="L780" s="149"/>
      <c r="M780" s="149"/>
      <c r="N780" s="157"/>
      <c r="O780" s="197" t="e">
        <f t="shared" si="127"/>
        <v>#DIV/0!</v>
      </c>
      <c r="P780" s="198" t="e">
        <f>(STDEV(E780:N780))/R$44</f>
        <v>#DIV/0!</v>
      </c>
    </row>
    <row r="781" spans="1:16" x14ac:dyDescent="0.2">
      <c r="A781" s="174">
        <v>15</v>
      </c>
      <c r="B781" s="422"/>
      <c r="C781" s="134" t="s">
        <v>91</v>
      </c>
      <c r="D781" s="128" t="s">
        <v>6</v>
      </c>
      <c r="E781" s="150"/>
      <c r="F781" s="150"/>
      <c r="G781" s="150"/>
      <c r="H781" s="150"/>
      <c r="I781" s="148"/>
      <c r="J781" s="148"/>
      <c r="K781" s="149"/>
      <c r="L781" s="149"/>
      <c r="M781" s="149"/>
      <c r="N781" s="157"/>
      <c r="O781" s="197" t="e">
        <f t="shared" si="127"/>
        <v>#DIV/0!</v>
      </c>
      <c r="P781" s="198" t="e">
        <f>(STDEV(E781:N781))/R$43</f>
        <v>#DIV/0!</v>
      </c>
    </row>
    <row r="782" spans="1:16" x14ac:dyDescent="0.2">
      <c r="A782" s="174">
        <v>16</v>
      </c>
      <c r="B782" s="422"/>
      <c r="C782" s="134" t="s">
        <v>92</v>
      </c>
      <c r="D782" s="127" t="s">
        <v>4</v>
      </c>
      <c r="E782" s="151"/>
      <c r="F782" s="151"/>
      <c r="G782" s="151"/>
      <c r="H782" s="151"/>
      <c r="I782" s="151"/>
      <c r="J782" s="152"/>
      <c r="K782" s="149"/>
      <c r="L782" s="149"/>
      <c r="M782" s="149"/>
      <c r="N782" s="157"/>
      <c r="O782" s="197" t="e">
        <f t="shared" si="127"/>
        <v>#DIV/0!</v>
      </c>
      <c r="P782" s="198" t="e">
        <f t="shared" ref="P782:P790" si="131">(STDEV(E782:N782))/R$42</f>
        <v>#DIV/0!</v>
      </c>
    </row>
    <row r="783" spans="1:16" x14ac:dyDescent="0.2">
      <c r="A783" s="175">
        <v>17</v>
      </c>
      <c r="B783" s="422"/>
      <c r="C783" s="134" t="s">
        <v>93</v>
      </c>
      <c r="D783" s="127" t="s">
        <v>4</v>
      </c>
      <c r="E783" s="151"/>
      <c r="F783" s="151"/>
      <c r="G783" s="151"/>
      <c r="H783" s="151"/>
      <c r="I783" s="151"/>
      <c r="J783" s="152"/>
      <c r="K783" s="149"/>
      <c r="L783" s="149"/>
      <c r="M783" s="149"/>
      <c r="N783" s="157"/>
      <c r="O783" s="197" t="e">
        <f t="shared" si="127"/>
        <v>#DIV/0!</v>
      </c>
      <c r="P783" s="198" t="e">
        <f t="shared" si="131"/>
        <v>#DIV/0!</v>
      </c>
    </row>
    <row r="784" spans="1:16" x14ac:dyDescent="0.2">
      <c r="A784" s="175">
        <v>18</v>
      </c>
      <c r="B784" s="420"/>
      <c r="C784" s="134" t="s">
        <v>94</v>
      </c>
      <c r="D784" s="127" t="s">
        <v>4</v>
      </c>
      <c r="E784" s="151"/>
      <c r="F784" s="151"/>
      <c r="G784" s="151"/>
      <c r="H784" s="151"/>
      <c r="I784" s="151"/>
      <c r="J784" s="152"/>
      <c r="K784" s="149"/>
      <c r="L784" s="149"/>
      <c r="M784" s="149"/>
      <c r="N784" s="157"/>
      <c r="O784" s="197" t="e">
        <f t="shared" si="127"/>
        <v>#DIV/0!</v>
      </c>
      <c r="P784" s="198" t="e">
        <f t="shared" si="131"/>
        <v>#DIV/0!</v>
      </c>
    </row>
    <row r="785" spans="1:16" x14ac:dyDescent="0.2">
      <c r="A785" s="175">
        <v>19</v>
      </c>
      <c r="B785" s="421" t="s">
        <v>21</v>
      </c>
      <c r="C785" s="133" t="s">
        <v>95</v>
      </c>
      <c r="D785" s="90" t="s">
        <v>4</v>
      </c>
      <c r="E785" s="151"/>
      <c r="F785" s="151"/>
      <c r="G785" s="151"/>
      <c r="H785" s="151"/>
      <c r="I785" s="151"/>
      <c r="J785" s="152"/>
      <c r="K785" s="149"/>
      <c r="L785" s="149"/>
      <c r="M785" s="149"/>
      <c r="N785" s="157"/>
      <c r="O785" s="197" t="e">
        <f t="shared" si="127"/>
        <v>#DIV/0!</v>
      </c>
      <c r="P785" s="198" t="e">
        <f t="shared" si="131"/>
        <v>#DIV/0!</v>
      </c>
    </row>
    <row r="786" spans="1:16" x14ac:dyDescent="0.2">
      <c r="A786" s="175">
        <v>20</v>
      </c>
      <c r="B786" s="417"/>
      <c r="C786" s="133" t="s">
        <v>96</v>
      </c>
      <c r="D786" s="90" t="s">
        <v>4</v>
      </c>
      <c r="E786" s="151"/>
      <c r="F786" s="151"/>
      <c r="G786" s="151"/>
      <c r="H786" s="151"/>
      <c r="I786" s="151"/>
      <c r="J786" s="152"/>
      <c r="K786" s="149"/>
      <c r="L786" s="149"/>
      <c r="M786" s="149"/>
      <c r="N786" s="157"/>
      <c r="O786" s="197" t="e">
        <f t="shared" si="127"/>
        <v>#DIV/0!</v>
      </c>
      <c r="P786" s="198" t="e">
        <f t="shared" si="131"/>
        <v>#DIV/0!</v>
      </c>
    </row>
    <row r="787" spans="1:16" x14ac:dyDescent="0.2">
      <c r="A787" s="175">
        <v>21</v>
      </c>
      <c r="B787" s="418"/>
      <c r="C787" s="133" t="s">
        <v>97</v>
      </c>
      <c r="D787" s="90" t="s">
        <v>4</v>
      </c>
      <c r="E787" s="151"/>
      <c r="F787" s="151"/>
      <c r="G787" s="151"/>
      <c r="H787" s="151"/>
      <c r="I787" s="151"/>
      <c r="J787" s="152"/>
      <c r="K787" s="149"/>
      <c r="L787" s="149"/>
      <c r="M787" s="149"/>
      <c r="N787" s="157"/>
      <c r="O787" s="197" t="e">
        <f t="shared" si="127"/>
        <v>#DIV/0!</v>
      </c>
      <c r="P787" s="198" t="e">
        <f t="shared" si="131"/>
        <v>#DIV/0!</v>
      </c>
    </row>
    <row r="788" spans="1:16" x14ac:dyDescent="0.2">
      <c r="A788" s="175">
        <v>22</v>
      </c>
      <c r="B788" s="419" t="s">
        <v>32</v>
      </c>
      <c r="C788" s="134" t="s">
        <v>98</v>
      </c>
      <c r="D788" s="127" t="s">
        <v>4</v>
      </c>
      <c r="E788" s="151"/>
      <c r="F788" s="151"/>
      <c r="G788" s="151"/>
      <c r="H788" s="151"/>
      <c r="I788" s="151"/>
      <c r="J788" s="152"/>
      <c r="K788" s="149"/>
      <c r="L788" s="149"/>
      <c r="M788" s="149"/>
      <c r="N788" s="157"/>
      <c r="O788" s="197" t="e">
        <f t="shared" si="127"/>
        <v>#DIV/0!</v>
      </c>
      <c r="P788" s="198" t="e">
        <f t="shared" si="131"/>
        <v>#DIV/0!</v>
      </c>
    </row>
    <row r="789" spans="1:16" x14ac:dyDescent="0.2">
      <c r="A789" s="175">
        <v>23</v>
      </c>
      <c r="B789" s="422"/>
      <c r="C789" s="134" t="s">
        <v>100</v>
      </c>
      <c r="D789" s="129" t="s">
        <v>4</v>
      </c>
      <c r="E789" s="151"/>
      <c r="F789" s="151"/>
      <c r="G789" s="151"/>
      <c r="H789" s="151"/>
      <c r="I789" s="151"/>
      <c r="J789" s="152"/>
      <c r="K789" s="149"/>
      <c r="L789" s="149"/>
      <c r="M789" s="149"/>
      <c r="N789" s="157"/>
      <c r="O789" s="197" t="e">
        <f t="shared" si="127"/>
        <v>#DIV/0!</v>
      </c>
      <c r="P789" s="198" t="e">
        <f t="shared" si="131"/>
        <v>#DIV/0!</v>
      </c>
    </row>
    <row r="790" spans="1:16" ht="13.5" thickBot="1" x14ac:dyDescent="0.25">
      <c r="A790" s="189">
        <v>24</v>
      </c>
      <c r="B790" s="423"/>
      <c r="C790" s="135" t="s">
        <v>99</v>
      </c>
      <c r="D790" s="130" t="s">
        <v>4</v>
      </c>
      <c r="E790" s="158"/>
      <c r="F790" s="158"/>
      <c r="G790" s="158"/>
      <c r="H790" s="158"/>
      <c r="I790" s="158"/>
      <c r="J790" s="158"/>
      <c r="K790" s="159"/>
      <c r="L790" s="159"/>
      <c r="M790" s="159"/>
      <c r="N790" s="160"/>
      <c r="O790" s="197" t="e">
        <f t="shared" si="127"/>
        <v>#DIV/0!</v>
      </c>
      <c r="P790" s="198" t="e">
        <f t="shared" si="131"/>
        <v>#DIV/0!</v>
      </c>
    </row>
    <row r="791" spans="1:16" x14ac:dyDescent="0.2">
      <c r="A791" s="26"/>
      <c r="K791" s="26"/>
      <c r="M791" s="26"/>
      <c r="N791" s="26"/>
      <c r="O791" s="26"/>
      <c r="P791" s="26"/>
    </row>
    <row r="792" spans="1:16" x14ac:dyDescent="0.2">
      <c r="A792" s="217">
        <v>27</v>
      </c>
      <c r="B792" s="103" t="s">
        <v>54</v>
      </c>
      <c r="C792" s="213" t="str">
        <f>+$AE11</f>
        <v>Grassland Bird Inventory</v>
      </c>
      <c r="E792" s="415" t="str">
        <f t="shared" ref="E792:N792" si="132">+$AE11</f>
        <v>Grassland Bird Inventory</v>
      </c>
      <c r="F792" s="415" t="str">
        <f t="shared" si="132"/>
        <v>Grassland Bird Inventory</v>
      </c>
      <c r="G792" s="415" t="str">
        <f t="shared" si="132"/>
        <v>Grassland Bird Inventory</v>
      </c>
      <c r="H792" s="415" t="str">
        <f t="shared" si="132"/>
        <v>Grassland Bird Inventory</v>
      </c>
      <c r="I792" s="415" t="str">
        <f t="shared" si="132"/>
        <v>Grassland Bird Inventory</v>
      </c>
      <c r="J792" s="415" t="str">
        <f t="shared" si="132"/>
        <v>Grassland Bird Inventory</v>
      </c>
      <c r="K792" s="415" t="str">
        <f t="shared" si="132"/>
        <v>Grassland Bird Inventory</v>
      </c>
      <c r="L792" s="415" t="str">
        <f t="shared" si="132"/>
        <v>Grassland Bird Inventory</v>
      </c>
      <c r="M792" s="415" t="str">
        <f t="shared" si="132"/>
        <v>Grassland Bird Inventory</v>
      </c>
      <c r="N792" s="415" t="str">
        <f t="shared" si="132"/>
        <v>Grassland Bird Inventory</v>
      </c>
      <c r="O792" s="26"/>
      <c r="P792" s="26"/>
    </row>
    <row r="793" spans="1:16" ht="13.5" thickBot="1" x14ac:dyDescent="0.25">
      <c r="A793" s="26"/>
      <c r="K793" s="26"/>
      <c r="M793" s="26"/>
      <c r="N793" s="26"/>
      <c r="O793" s="195" t="s">
        <v>122</v>
      </c>
      <c r="P793" s="195" t="s">
        <v>56</v>
      </c>
    </row>
    <row r="794" spans="1:16" x14ac:dyDescent="0.2">
      <c r="A794" s="101"/>
      <c r="B794" s="102"/>
      <c r="C794" s="131"/>
      <c r="D794" s="99" t="s">
        <v>40</v>
      </c>
      <c r="E794" s="394" t="s">
        <v>42</v>
      </c>
      <c r="F794" s="395"/>
      <c r="G794" s="395"/>
      <c r="H794" s="395"/>
      <c r="I794" s="395"/>
      <c r="J794" s="395"/>
      <c r="K794" s="395"/>
      <c r="L794" s="395"/>
      <c r="M794" s="395"/>
      <c r="N794" s="396"/>
      <c r="O794" s="195" t="s">
        <v>123</v>
      </c>
      <c r="P794" s="195" t="s">
        <v>57</v>
      </c>
    </row>
    <row r="795" spans="1:16" ht="13.5" thickBot="1" x14ac:dyDescent="0.25">
      <c r="A795" s="93" t="s">
        <v>34</v>
      </c>
      <c r="B795" s="94" t="s">
        <v>39</v>
      </c>
      <c r="C795" s="95" t="s">
        <v>38</v>
      </c>
      <c r="D795" s="212" t="s">
        <v>37</v>
      </c>
      <c r="E795" s="145">
        <v>1</v>
      </c>
      <c r="F795" s="146">
        <v>2</v>
      </c>
      <c r="G795" s="147">
        <v>3</v>
      </c>
      <c r="H795" s="147">
        <v>4</v>
      </c>
      <c r="I795" s="147">
        <v>5</v>
      </c>
      <c r="J795" s="147">
        <v>6</v>
      </c>
      <c r="K795" s="147">
        <v>7</v>
      </c>
      <c r="L795" s="147">
        <v>8</v>
      </c>
      <c r="M795" s="147">
        <v>9</v>
      </c>
      <c r="N795" s="144">
        <v>10</v>
      </c>
      <c r="O795" s="196" t="s">
        <v>55</v>
      </c>
      <c r="P795" s="196" t="s">
        <v>113</v>
      </c>
    </row>
    <row r="796" spans="1:16" x14ac:dyDescent="0.2">
      <c r="A796" s="174">
        <v>1</v>
      </c>
      <c r="B796" s="416" t="s">
        <v>27</v>
      </c>
      <c r="C796" s="133" t="s">
        <v>77</v>
      </c>
      <c r="D796" s="89" t="s">
        <v>4</v>
      </c>
      <c r="E796" s="153"/>
      <c r="F796" s="153"/>
      <c r="G796" s="154"/>
      <c r="H796" s="154"/>
      <c r="I796" s="154"/>
      <c r="J796" s="154"/>
      <c r="K796" s="154"/>
      <c r="L796" s="154"/>
      <c r="M796" s="154"/>
      <c r="N796" s="156"/>
      <c r="O796" s="197" t="e">
        <f t="shared" ref="O796:O819" si="133">ROUND(AVERAGE(E796:N796),0)</f>
        <v>#DIV/0!</v>
      </c>
      <c r="P796" s="198" t="e">
        <f>(STDEV(E796:N796))/R$42</f>
        <v>#DIV/0!</v>
      </c>
    </row>
    <row r="797" spans="1:16" x14ac:dyDescent="0.2">
      <c r="A797" s="174">
        <v>2</v>
      </c>
      <c r="B797" s="417"/>
      <c r="C797" s="178" t="s">
        <v>78</v>
      </c>
      <c r="D797" s="90" t="s">
        <v>4</v>
      </c>
      <c r="E797" s="148"/>
      <c r="F797" s="148"/>
      <c r="G797" s="149"/>
      <c r="H797" s="149"/>
      <c r="I797" s="149"/>
      <c r="J797" s="149"/>
      <c r="K797" s="149"/>
      <c r="L797" s="149"/>
      <c r="M797" s="149"/>
      <c r="N797" s="157"/>
      <c r="O797" s="197" t="e">
        <f t="shared" si="133"/>
        <v>#DIV/0!</v>
      </c>
      <c r="P797" s="198" t="e">
        <f t="shared" ref="P797:P802" si="134">(STDEV(E797:N797))/R$42</f>
        <v>#DIV/0!</v>
      </c>
    </row>
    <row r="798" spans="1:16" x14ac:dyDescent="0.2">
      <c r="A798" s="174">
        <v>3</v>
      </c>
      <c r="B798" s="417"/>
      <c r="C798" s="133" t="s">
        <v>79</v>
      </c>
      <c r="D798" s="90" t="s">
        <v>4</v>
      </c>
      <c r="E798" s="148"/>
      <c r="F798" s="148"/>
      <c r="G798" s="149"/>
      <c r="H798" s="149"/>
      <c r="I798" s="149"/>
      <c r="J798" s="149"/>
      <c r="K798" s="149"/>
      <c r="L798" s="149"/>
      <c r="M798" s="149"/>
      <c r="N798" s="157"/>
      <c r="O798" s="197" t="e">
        <f t="shared" si="133"/>
        <v>#DIV/0!</v>
      </c>
      <c r="P798" s="198" t="e">
        <f t="shared" si="134"/>
        <v>#DIV/0!</v>
      </c>
    </row>
    <row r="799" spans="1:16" x14ac:dyDescent="0.2">
      <c r="A799" s="174">
        <v>4</v>
      </c>
      <c r="B799" s="418"/>
      <c r="C799" s="133" t="s">
        <v>80</v>
      </c>
      <c r="D799" s="90" t="s">
        <v>4</v>
      </c>
      <c r="E799" s="148"/>
      <c r="F799" s="148"/>
      <c r="G799" s="149"/>
      <c r="H799" s="149"/>
      <c r="I799" s="149"/>
      <c r="J799" s="149"/>
      <c r="K799" s="149"/>
      <c r="L799" s="149"/>
      <c r="M799" s="149"/>
      <c r="N799" s="157"/>
      <c r="O799" s="197" t="e">
        <f t="shared" si="133"/>
        <v>#DIV/0!</v>
      </c>
      <c r="P799" s="198" t="e">
        <f t="shared" si="134"/>
        <v>#DIV/0!</v>
      </c>
    </row>
    <row r="800" spans="1:16" x14ac:dyDescent="0.2">
      <c r="A800" s="174">
        <v>5</v>
      </c>
      <c r="B800" s="419" t="s">
        <v>28</v>
      </c>
      <c r="C800" s="134" t="s">
        <v>81</v>
      </c>
      <c r="D800" s="127" t="s">
        <v>4</v>
      </c>
      <c r="E800" s="148"/>
      <c r="F800" s="148"/>
      <c r="G800" s="149"/>
      <c r="H800" s="149"/>
      <c r="I800" s="149"/>
      <c r="J800" s="149"/>
      <c r="K800" s="149"/>
      <c r="L800" s="149"/>
      <c r="M800" s="149"/>
      <c r="N800" s="157"/>
      <c r="O800" s="197" t="e">
        <f t="shared" si="133"/>
        <v>#DIV/0!</v>
      </c>
      <c r="P800" s="198" t="e">
        <f t="shared" si="134"/>
        <v>#DIV/0!</v>
      </c>
    </row>
    <row r="801" spans="1:16" x14ac:dyDescent="0.2">
      <c r="A801" s="174">
        <v>6</v>
      </c>
      <c r="B801" s="420"/>
      <c r="C801" s="134" t="s">
        <v>82</v>
      </c>
      <c r="D801" s="127" t="s">
        <v>4</v>
      </c>
      <c r="E801" s="148"/>
      <c r="F801" s="148"/>
      <c r="G801" s="169"/>
      <c r="H801" s="149"/>
      <c r="I801" s="149"/>
      <c r="J801" s="149"/>
      <c r="K801" s="149"/>
      <c r="L801" s="149"/>
      <c r="M801" s="149"/>
      <c r="N801" s="157"/>
      <c r="O801" s="197" t="e">
        <f t="shared" si="133"/>
        <v>#DIV/0!</v>
      </c>
      <c r="P801" s="198" t="e">
        <f t="shared" si="134"/>
        <v>#DIV/0!</v>
      </c>
    </row>
    <row r="802" spans="1:16" x14ac:dyDescent="0.2">
      <c r="A802" s="174">
        <v>7</v>
      </c>
      <c r="B802" s="421" t="s">
        <v>29</v>
      </c>
      <c r="C802" s="133" t="s">
        <v>83</v>
      </c>
      <c r="D802" s="90" t="s">
        <v>4</v>
      </c>
      <c r="E802" s="148"/>
      <c r="F802" s="148"/>
      <c r="G802" s="149"/>
      <c r="H802" s="149"/>
      <c r="I802" s="149"/>
      <c r="J802" s="149"/>
      <c r="K802" s="149"/>
      <c r="L802" s="149"/>
      <c r="M802" s="149"/>
      <c r="N802" s="157"/>
      <c r="O802" s="197" t="e">
        <f t="shared" si="133"/>
        <v>#DIV/0!</v>
      </c>
      <c r="P802" s="198" t="e">
        <f t="shared" si="134"/>
        <v>#DIV/0!</v>
      </c>
    </row>
    <row r="803" spans="1:16" x14ac:dyDescent="0.2">
      <c r="A803" s="174">
        <v>8</v>
      </c>
      <c r="B803" s="417"/>
      <c r="C803" s="133" t="s">
        <v>84</v>
      </c>
      <c r="D803" s="90" t="s">
        <v>6</v>
      </c>
      <c r="E803" s="148"/>
      <c r="F803" s="148"/>
      <c r="G803" s="149"/>
      <c r="H803" s="149"/>
      <c r="I803" s="149"/>
      <c r="J803" s="149"/>
      <c r="K803" s="149"/>
      <c r="L803" s="149"/>
      <c r="M803" s="149"/>
      <c r="N803" s="157"/>
      <c r="O803" s="197" t="e">
        <f t="shared" si="133"/>
        <v>#DIV/0!</v>
      </c>
      <c r="P803" s="198" t="e">
        <f>(STDEV(E803:N803))/R$43</f>
        <v>#DIV/0!</v>
      </c>
    </row>
    <row r="804" spans="1:16" x14ac:dyDescent="0.2">
      <c r="A804" s="174">
        <v>9</v>
      </c>
      <c r="B804" s="418"/>
      <c r="C804" s="133" t="s">
        <v>85</v>
      </c>
      <c r="D804" s="90" t="s">
        <v>4</v>
      </c>
      <c r="E804" s="148"/>
      <c r="F804" s="148"/>
      <c r="G804" s="149"/>
      <c r="H804" s="149"/>
      <c r="I804" s="149"/>
      <c r="J804" s="149"/>
      <c r="K804" s="149"/>
      <c r="L804" s="149"/>
      <c r="M804" s="149"/>
      <c r="N804" s="157"/>
      <c r="O804" s="197" t="e">
        <f t="shared" si="133"/>
        <v>#DIV/0!</v>
      </c>
      <c r="P804" s="198" t="e">
        <f t="shared" ref="P804:P805" si="135">(STDEV(E804:N804))/R$42</f>
        <v>#DIV/0!</v>
      </c>
    </row>
    <row r="805" spans="1:16" x14ac:dyDescent="0.2">
      <c r="A805" s="174">
        <v>10</v>
      </c>
      <c r="B805" s="419" t="s">
        <v>101</v>
      </c>
      <c r="C805" s="134" t="s">
        <v>86</v>
      </c>
      <c r="D805" s="127" t="s">
        <v>4</v>
      </c>
      <c r="E805" s="148"/>
      <c r="F805" s="148"/>
      <c r="G805" s="149"/>
      <c r="H805" s="149"/>
      <c r="I805" s="149"/>
      <c r="J805" s="149"/>
      <c r="K805" s="149"/>
      <c r="L805" s="149"/>
      <c r="M805" s="149"/>
      <c r="N805" s="157"/>
      <c r="O805" s="197" t="e">
        <f t="shared" si="133"/>
        <v>#DIV/0!</v>
      </c>
      <c r="P805" s="198" t="e">
        <f t="shared" si="135"/>
        <v>#DIV/0!</v>
      </c>
    </row>
    <row r="806" spans="1:16" x14ac:dyDescent="0.2">
      <c r="A806" s="174">
        <v>11</v>
      </c>
      <c r="B806" s="420"/>
      <c r="C806" s="134" t="s">
        <v>87</v>
      </c>
      <c r="D806" s="128" t="s">
        <v>6</v>
      </c>
      <c r="E806" s="148"/>
      <c r="F806" s="148"/>
      <c r="G806" s="149"/>
      <c r="H806" s="149"/>
      <c r="I806" s="149"/>
      <c r="J806" s="149"/>
      <c r="K806" s="149"/>
      <c r="L806" s="149"/>
      <c r="M806" s="149"/>
      <c r="N806" s="157"/>
      <c r="O806" s="197" t="e">
        <f t="shared" si="133"/>
        <v>#DIV/0!</v>
      </c>
      <c r="P806" s="198" t="e">
        <f>(STDEV(E806:N806))/R$43</f>
        <v>#DIV/0!</v>
      </c>
    </row>
    <row r="807" spans="1:16" x14ac:dyDescent="0.2">
      <c r="A807" s="174">
        <v>12</v>
      </c>
      <c r="B807" s="421" t="s">
        <v>30</v>
      </c>
      <c r="C807" s="179" t="s">
        <v>88</v>
      </c>
      <c r="D807" s="91" t="s">
        <v>4</v>
      </c>
      <c r="E807" s="148"/>
      <c r="F807" s="148"/>
      <c r="G807" s="149"/>
      <c r="H807" s="149"/>
      <c r="I807" s="149"/>
      <c r="J807" s="149"/>
      <c r="K807" s="149"/>
      <c r="L807" s="149"/>
      <c r="M807" s="149"/>
      <c r="N807" s="157"/>
      <c r="O807" s="197" t="e">
        <f t="shared" si="133"/>
        <v>#DIV/0!</v>
      </c>
      <c r="P807" s="198" t="e">
        <f t="shared" ref="P807:P808" si="136">(STDEV(E807:N807))/R$42</f>
        <v>#DIV/0!</v>
      </c>
    </row>
    <row r="808" spans="1:16" x14ac:dyDescent="0.2">
      <c r="A808" s="174">
        <v>13</v>
      </c>
      <c r="B808" s="418"/>
      <c r="C808" s="133" t="s">
        <v>89</v>
      </c>
      <c r="D808" s="90" t="s">
        <v>4</v>
      </c>
      <c r="E808" s="148"/>
      <c r="F808" s="148"/>
      <c r="G808" s="149"/>
      <c r="H808" s="149"/>
      <c r="I808" s="149"/>
      <c r="J808" s="149"/>
      <c r="K808" s="149"/>
      <c r="L808" s="149"/>
      <c r="M808" s="149"/>
      <c r="N808" s="157"/>
      <c r="O808" s="197" t="e">
        <f t="shared" si="133"/>
        <v>#DIV/0!</v>
      </c>
      <c r="P808" s="198" t="e">
        <f t="shared" si="136"/>
        <v>#DIV/0!</v>
      </c>
    </row>
    <row r="809" spans="1:16" x14ac:dyDescent="0.2">
      <c r="A809" s="174">
        <v>14</v>
      </c>
      <c r="B809" s="419" t="s">
        <v>31</v>
      </c>
      <c r="C809" s="134" t="s">
        <v>90</v>
      </c>
      <c r="D809" s="128" t="s">
        <v>5</v>
      </c>
      <c r="E809" s="148"/>
      <c r="F809" s="148"/>
      <c r="G809" s="149"/>
      <c r="H809" s="149"/>
      <c r="I809" s="149"/>
      <c r="J809" s="149"/>
      <c r="K809" s="149"/>
      <c r="L809" s="149"/>
      <c r="M809" s="149"/>
      <c r="N809" s="157"/>
      <c r="O809" s="197" t="e">
        <f t="shared" si="133"/>
        <v>#DIV/0!</v>
      </c>
      <c r="P809" s="198" t="e">
        <f>(STDEV(E809:N809))/R$44</f>
        <v>#DIV/0!</v>
      </c>
    </row>
    <row r="810" spans="1:16" x14ac:dyDescent="0.2">
      <c r="A810" s="174">
        <v>15</v>
      </c>
      <c r="B810" s="422"/>
      <c r="C810" s="134" t="s">
        <v>91</v>
      </c>
      <c r="D810" s="128" t="s">
        <v>6</v>
      </c>
      <c r="E810" s="150"/>
      <c r="F810" s="150"/>
      <c r="G810" s="150"/>
      <c r="H810" s="150"/>
      <c r="I810" s="148"/>
      <c r="J810" s="148"/>
      <c r="K810" s="149"/>
      <c r="L810" s="149"/>
      <c r="M810" s="149"/>
      <c r="N810" s="157"/>
      <c r="O810" s="197" t="e">
        <f t="shared" si="133"/>
        <v>#DIV/0!</v>
      </c>
      <c r="P810" s="198" t="e">
        <f>(STDEV(E810:N810))/R$43</f>
        <v>#DIV/0!</v>
      </c>
    </row>
    <row r="811" spans="1:16" x14ac:dyDescent="0.2">
      <c r="A811" s="174">
        <v>16</v>
      </c>
      <c r="B811" s="422"/>
      <c r="C811" s="134" t="s">
        <v>92</v>
      </c>
      <c r="D811" s="127" t="s">
        <v>4</v>
      </c>
      <c r="E811" s="151"/>
      <c r="F811" s="151"/>
      <c r="G811" s="151"/>
      <c r="H811" s="151"/>
      <c r="I811" s="151"/>
      <c r="J811" s="152"/>
      <c r="K811" s="149"/>
      <c r="L811" s="149"/>
      <c r="M811" s="149"/>
      <c r="N811" s="157"/>
      <c r="O811" s="197" t="e">
        <f t="shared" si="133"/>
        <v>#DIV/0!</v>
      </c>
      <c r="P811" s="198" t="e">
        <f t="shared" ref="P811:P819" si="137">(STDEV(E811:N811))/R$42</f>
        <v>#DIV/0!</v>
      </c>
    </row>
    <row r="812" spans="1:16" x14ac:dyDescent="0.2">
      <c r="A812" s="175">
        <v>17</v>
      </c>
      <c r="B812" s="422"/>
      <c r="C812" s="134" t="s">
        <v>93</v>
      </c>
      <c r="D812" s="127" t="s">
        <v>4</v>
      </c>
      <c r="E812" s="151"/>
      <c r="F812" s="151"/>
      <c r="G812" s="151"/>
      <c r="H812" s="151"/>
      <c r="I812" s="151"/>
      <c r="J812" s="152"/>
      <c r="K812" s="149"/>
      <c r="L812" s="149"/>
      <c r="M812" s="149"/>
      <c r="N812" s="157"/>
      <c r="O812" s="197" t="e">
        <f t="shared" si="133"/>
        <v>#DIV/0!</v>
      </c>
      <c r="P812" s="198" t="e">
        <f t="shared" si="137"/>
        <v>#DIV/0!</v>
      </c>
    </row>
    <row r="813" spans="1:16" x14ac:dyDescent="0.2">
      <c r="A813" s="175">
        <v>18</v>
      </c>
      <c r="B813" s="420"/>
      <c r="C813" s="134" t="s">
        <v>94</v>
      </c>
      <c r="D813" s="127" t="s">
        <v>4</v>
      </c>
      <c r="E813" s="151"/>
      <c r="F813" s="151"/>
      <c r="G813" s="151"/>
      <c r="H813" s="151"/>
      <c r="I813" s="151"/>
      <c r="J813" s="152"/>
      <c r="K813" s="149"/>
      <c r="L813" s="149"/>
      <c r="M813" s="149"/>
      <c r="N813" s="157"/>
      <c r="O813" s="197" t="e">
        <f t="shared" si="133"/>
        <v>#DIV/0!</v>
      </c>
      <c r="P813" s="198" t="e">
        <f t="shared" si="137"/>
        <v>#DIV/0!</v>
      </c>
    </row>
    <row r="814" spans="1:16" x14ac:dyDescent="0.2">
      <c r="A814" s="175">
        <v>19</v>
      </c>
      <c r="B814" s="421" t="s">
        <v>21</v>
      </c>
      <c r="C814" s="133" t="s">
        <v>95</v>
      </c>
      <c r="D814" s="90" t="s">
        <v>4</v>
      </c>
      <c r="E814" s="151"/>
      <c r="F814" s="151"/>
      <c r="G814" s="151"/>
      <c r="H814" s="151"/>
      <c r="I814" s="151"/>
      <c r="J814" s="152"/>
      <c r="K814" s="149"/>
      <c r="L814" s="149"/>
      <c r="M814" s="149"/>
      <c r="N814" s="157"/>
      <c r="O814" s="197" t="e">
        <f t="shared" si="133"/>
        <v>#DIV/0!</v>
      </c>
      <c r="P814" s="198" t="e">
        <f t="shared" si="137"/>
        <v>#DIV/0!</v>
      </c>
    </row>
    <row r="815" spans="1:16" x14ac:dyDescent="0.2">
      <c r="A815" s="175">
        <v>20</v>
      </c>
      <c r="B815" s="417"/>
      <c r="C815" s="133" t="s">
        <v>96</v>
      </c>
      <c r="D815" s="90" t="s">
        <v>4</v>
      </c>
      <c r="E815" s="151"/>
      <c r="F815" s="151"/>
      <c r="G815" s="151"/>
      <c r="H815" s="151"/>
      <c r="I815" s="151"/>
      <c r="J815" s="152"/>
      <c r="K815" s="149"/>
      <c r="L815" s="149"/>
      <c r="M815" s="149"/>
      <c r="N815" s="157"/>
      <c r="O815" s="197" t="e">
        <f t="shared" si="133"/>
        <v>#DIV/0!</v>
      </c>
      <c r="P815" s="198" t="e">
        <f t="shared" si="137"/>
        <v>#DIV/0!</v>
      </c>
    </row>
    <row r="816" spans="1:16" x14ac:dyDescent="0.2">
      <c r="A816" s="175">
        <v>21</v>
      </c>
      <c r="B816" s="418"/>
      <c r="C816" s="133" t="s">
        <v>97</v>
      </c>
      <c r="D816" s="90" t="s">
        <v>4</v>
      </c>
      <c r="E816" s="151"/>
      <c r="F816" s="151"/>
      <c r="G816" s="151"/>
      <c r="H816" s="151"/>
      <c r="I816" s="151"/>
      <c r="J816" s="152"/>
      <c r="K816" s="149"/>
      <c r="L816" s="149"/>
      <c r="M816" s="149"/>
      <c r="N816" s="157"/>
      <c r="O816" s="197" t="e">
        <f t="shared" si="133"/>
        <v>#DIV/0!</v>
      </c>
      <c r="P816" s="198" t="e">
        <f t="shared" si="137"/>
        <v>#DIV/0!</v>
      </c>
    </row>
    <row r="817" spans="1:16" x14ac:dyDescent="0.2">
      <c r="A817" s="175">
        <v>22</v>
      </c>
      <c r="B817" s="419" t="s">
        <v>32</v>
      </c>
      <c r="C817" s="134" t="s">
        <v>98</v>
      </c>
      <c r="D817" s="127" t="s">
        <v>4</v>
      </c>
      <c r="E817" s="151"/>
      <c r="F817" s="151"/>
      <c r="G817" s="151"/>
      <c r="H817" s="151"/>
      <c r="I817" s="151"/>
      <c r="J817" s="152"/>
      <c r="K817" s="149"/>
      <c r="L817" s="149"/>
      <c r="M817" s="149"/>
      <c r="N817" s="157"/>
      <c r="O817" s="197" t="e">
        <f t="shared" si="133"/>
        <v>#DIV/0!</v>
      </c>
      <c r="P817" s="198" t="e">
        <f t="shared" si="137"/>
        <v>#DIV/0!</v>
      </c>
    </row>
    <row r="818" spans="1:16" x14ac:dyDescent="0.2">
      <c r="A818" s="175">
        <v>23</v>
      </c>
      <c r="B818" s="422"/>
      <c r="C818" s="134" t="s">
        <v>100</v>
      </c>
      <c r="D818" s="129" t="s">
        <v>4</v>
      </c>
      <c r="E818" s="151"/>
      <c r="F818" s="151"/>
      <c r="G818" s="151"/>
      <c r="H818" s="151"/>
      <c r="I818" s="151"/>
      <c r="J818" s="152"/>
      <c r="K818" s="149"/>
      <c r="L818" s="149"/>
      <c r="M818" s="149"/>
      <c r="N818" s="157"/>
      <c r="O818" s="197" t="e">
        <f t="shared" si="133"/>
        <v>#DIV/0!</v>
      </c>
      <c r="P818" s="198" t="e">
        <f t="shared" si="137"/>
        <v>#DIV/0!</v>
      </c>
    </row>
    <row r="819" spans="1:16" ht="13.5" thickBot="1" x14ac:dyDescent="0.25">
      <c r="A819" s="189">
        <v>24</v>
      </c>
      <c r="B819" s="423"/>
      <c r="C819" s="135" t="s">
        <v>99</v>
      </c>
      <c r="D819" s="130" t="s">
        <v>4</v>
      </c>
      <c r="E819" s="158"/>
      <c r="F819" s="158"/>
      <c r="G819" s="158"/>
      <c r="H819" s="158"/>
      <c r="I819" s="158"/>
      <c r="J819" s="158"/>
      <c r="K819" s="159"/>
      <c r="L819" s="159"/>
      <c r="M819" s="159"/>
      <c r="N819" s="160"/>
      <c r="O819" s="197" t="e">
        <f t="shared" si="133"/>
        <v>#DIV/0!</v>
      </c>
      <c r="P819" s="198" t="e">
        <f t="shared" si="137"/>
        <v>#DIV/0!</v>
      </c>
    </row>
    <row r="820" spans="1:16" x14ac:dyDescent="0.2">
      <c r="A820" s="26"/>
      <c r="K820" s="26"/>
      <c r="M820" s="26"/>
      <c r="N820" s="26"/>
      <c r="O820" s="26"/>
      <c r="P820" s="26"/>
    </row>
    <row r="821" spans="1:16" x14ac:dyDescent="0.2">
      <c r="A821" s="217">
        <v>28</v>
      </c>
      <c r="B821" s="103" t="s">
        <v>54</v>
      </c>
      <c r="C821" s="213" t="str">
        <f>+$AF11</f>
        <v>Invasive Species</v>
      </c>
      <c r="E821" s="415" t="str">
        <f t="shared" ref="E821:N821" si="138">+$AF11</f>
        <v>Invasive Species</v>
      </c>
      <c r="F821" s="415" t="str">
        <f t="shared" si="138"/>
        <v>Invasive Species</v>
      </c>
      <c r="G821" s="415" t="str">
        <f t="shared" si="138"/>
        <v>Invasive Species</v>
      </c>
      <c r="H821" s="415" t="str">
        <f t="shared" si="138"/>
        <v>Invasive Species</v>
      </c>
      <c r="I821" s="415" t="str">
        <f t="shared" si="138"/>
        <v>Invasive Species</v>
      </c>
      <c r="J821" s="415" t="str">
        <f t="shared" si="138"/>
        <v>Invasive Species</v>
      </c>
      <c r="K821" s="415" t="str">
        <f t="shared" si="138"/>
        <v>Invasive Species</v>
      </c>
      <c r="L821" s="415" t="str">
        <f t="shared" si="138"/>
        <v>Invasive Species</v>
      </c>
      <c r="M821" s="415" t="str">
        <f t="shared" si="138"/>
        <v>Invasive Species</v>
      </c>
      <c r="N821" s="415" t="str">
        <f t="shared" si="138"/>
        <v>Invasive Species</v>
      </c>
      <c r="O821" s="26"/>
      <c r="P821" s="26"/>
    </row>
    <row r="822" spans="1:16" ht="13.5" thickBot="1" x14ac:dyDescent="0.25">
      <c r="A822" s="26"/>
      <c r="K822" s="26"/>
      <c r="M822" s="26"/>
      <c r="N822" s="26"/>
      <c r="O822" s="195" t="s">
        <v>122</v>
      </c>
      <c r="P822" s="195" t="s">
        <v>56</v>
      </c>
    </row>
    <row r="823" spans="1:16" x14ac:dyDescent="0.2">
      <c r="A823" s="101"/>
      <c r="B823" s="102"/>
      <c r="C823" s="131"/>
      <c r="D823" s="99" t="s">
        <v>40</v>
      </c>
      <c r="E823" s="394" t="s">
        <v>42</v>
      </c>
      <c r="F823" s="395"/>
      <c r="G823" s="395"/>
      <c r="H823" s="395"/>
      <c r="I823" s="395"/>
      <c r="J823" s="395"/>
      <c r="K823" s="395"/>
      <c r="L823" s="395"/>
      <c r="M823" s="395"/>
      <c r="N823" s="396"/>
      <c r="O823" s="195" t="s">
        <v>123</v>
      </c>
      <c r="P823" s="195" t="s">
        <v>57</v>
      </c>
    </row>
    <row r="824" spans="1:16" ht="13.5" thickBot="1" x14ac:dyDescent="0.25">
      <c r="A824" s="93" t="s">
        <v>34</v>
      </c>
      <c r="B824" s="94" t="s">
        <v>39</v>
      </c>
      <c r="C824" s="95" t="s">
        <v>38</v>
      </c>
      <c r="D824" s="212" t="s">
        <v>37</v>
      </c>
      <c r="E824" s="145">
        <v>1</v>
      </c>
      <c r="F824" s="146">
        <v>2</v>
      </c>
      <c r="G824" s="147">
        <v>3</v>
      </c>
      <c r="H824" s="147">
        <v>4</v>
      </c>
      <c r="I824" s="147">
        <v>5</v>
      </c>
      <c r="J824" s="147">
        <v>6</v>
      </c>
      <c r="K824" s="147">
        <v>7</v>
      </c>
      <c r="L824" s="147">
        <v>8</v>
      </c>
      <c r="M824" s="147">
        <v>9</v>
      </c>
      <c r="N824" s="144">
        <v>10</v>
      </c>
      <c r="O824" s="196" t="s">
        <v>55</v>
      </c>
      <c r="P824" s="196" t="s">
        <v>113</v>
      </c>
    </row>
    <row r="825" spans="1:16" x14ac:dyDescent="0.2">
      <c r="A825" s="174">
        <v>1</v>
      </c>
      <c r="B825" s="416" t="s">
        <v>27</v>
      </c>
      <c r="C825" s="133" t="s">
        <v>77</v>
      </c>
      <c r="D825" s="89" t="s">
        <v>4</v>
      </c>
      <c r="E825" s="153"/>
      <c r="F825" s="153"/>
      <c r="G825" s="154"/>
      <c r="H825" s="154"/>
      <c r="I825" s="154"/>
      <c r="J825" s="154"/>
      <c r="K825" s="154"/>
      <c r="L825" s="154"/>
      <c r="M825" s="154"/>
      <c r="N825" s="156"/>
      <c r="O825" s="197" t="e">
        <f t="shared" ref="O825:O848" si="139">ROUND(AVERAGE(E825:N825),0)</f>
        <v>#DIV/0!</v>
      </c>
      <c r="P825" s="198" t="e">
        <f>(STDEV(E825:N825))/R$42</f>
        <v>#DIV/0!</v>
      </c>
    </row>
    <row r="826" spans="1:16" x14ac:dyDescent="0.2">
      <c r="A826" s="174">
        <v>2</v>
      </c>
      <c r="B826" s="417"/>
      <c r="C826" s="178" t="s">
        <v>78</v>
      </c>
      <c r="D826" s="90" t="s">
        <v>4</v>
      </c>
      <c r="E826" s="148"/>
      <c r="F826" s="148"/>
      <c r="G826" s="149"/>
      <c r="H826" s="149"/>
      <c r="I826" s="149"/>
      <c r="J826" s="149"/>
      <c r="K826" s="149"/>
      <c r="L826" s="149"/>
      <c r="M826" s="149"/>
      <c r="N826" s="157"/>
      <c r="O826" s="197" t="e">
        <f t="shared" si="139"/>
        <v>#DIV/0!</v>
      </c>
      <c r="P826" s="198" t="e">
        <f t="shared" ref="P826:P831" si="140">(STDEV(E826:N826))/R$42</f>
        <v>#DIV/0!</v>
      </c>
    </row>
    <row r="827" spans="1:16" x14ac:dyDescent="0.2">
      <c r="A827" s="174">
        <v>3</v>
      </c>
      <c r="B827" s="417"/>
      <c r="C827" s="133" t="s">
        <v>79</v>
      </c>
      <c r="D827" s="90" t="s">
        <v>4</v>
      </c>
      <c r="E827" s="148"/>
      <c r="F827" s="148"/>
      <c r="G827" s="149"/>
      <c r="H827" s="149"/>
      <c r="I827" s="149"/>
      <c r="J827" s="149"/>
      <c r="K827" s="149"/>
      <c r="L827" s="149"/>
      <c r="M827" s="149"/>
      <c r="N827" s="157"/>
      <c r="O827" s="197" t="e">
        <f t="shared" si="139"/>
        <v>#DIV/0!</v>
      </c>
      <c r="P827" s="198" t="e">
        <f t="shared" si="140"/>
        <v>#DIV/0!</v>
      </c>
    </row>
    <row r="828" spans="1:16" x14ac:dyDescent="0.2">
      <c r="A828" s="174">
        <v>4</v>
      </c>
      <c r="B828" s="418"/>
      <c r="C828" s="133" t="s">
        <v>80</v>
      </c>
      <c r="D828" s="90" t="s">
        <v>4</v>
      </c>
      <c r="E828" s="148"/>
      <c r="F828" s="148"/>
      <c r="G828" s="149"/>
      <c r="H828" s="149"/>
      <c r="I828" s="149"/>
      <c r="J828" s="149"/>
      <c r="K828" s="149"/>
      <c r="L828" s="149"/>
      <c r="M828" s="149"/>
      <c r="N828" s="157"/>
      <c r="O828" s="197" t="e">
        <f t="shared" si="139"/>
        <v>#DIV/0!</v>
      </c>
      <c r="P828" s="198" t="e">
        <f t="shared" si="140"/>
        <v>#DIV/0!</v>
      </c>
    </row>
    <row r="829" spans="1:16" x14ac:dyDescent="0.2">
      <c r="A829" s="174">
        <v>5</v>
      </c>
      <c r="B829" s="419" t="s">
        <v>28</v>
      </c>
      <c r="C829" s="134" t="s">
        <v>81</v>
      </c>
      <c r="D829" s="127" t="s">
        <v>4</v>
      </c>
      <c r="E829" s="148"/>
      <c r="F829" s="148"/>
      <c r="G829" s="149"/>
      <c r="H829" s="149"/>
      <c r="I829" s="149"/>
      <c r="J829" s="149"/>
      <c r="K829" s="149"/>
      <c r="L829" s="149"/>
      <c r="M829" s="149"/>
      <c r="N829" s="157"/>
      <c r="O829" s="197" t="e">
        <f t="shared" si="139"/>
        <v>#DIV/0!</v>
      </c>
      <c r="P829" s="198" t="e">
        <f t="shared" si="140"/>
        <v>#DIV/0!</v>
      </c>
    </row>
    <row r="830" spans="1:16" x14ac:dyDescent="0.2">
      <c r="A830" s="174">
        <v>6</v>
      </c>
      <c r="B830" s="420"/>
      <c r="C830" s="134" t="s">
        <v>82</v>
      </c>
      <c r="D830" s="127" t="s">
        <v>4</v>
      </c>
      <c r="E830" s="148"/>
      <c r="F830" s="148"/>
      <c r="G830" s="169"/>
      <c r="H830" s="149"/>
      <c r="I830" s="149"/>
      <c r="J830" s="149"/>
      <c r="K830" s="149"/>
      <c r="L830" s="149"/>
      <c r="M830" s="149"/>
      <c r="N830" s="157"/>
      <c r="O830" s="197" t="e">
        <f t="shared" si="139"/>
        <v>#DIV/0!</v>
      </c>
      <c r="P830" s="198" t="e">
        <f t="shared" si="140"/>
        <v>#DIV/0!</v>
      </c>
    </row>
    <row r="831" spans="1:16" x14ac:dyDescent="0.2">
      <c r="A831" s="174">
        <v>7</v>
      </c>
      <c r="B831" s="421" t="s">
        <v>29</v>
      </c>
      <c r="C831" s="133" t="s">
        <v>83</v>
      </c>
      <c r="D831" s="90" t="s">
        <v>4</v>
      </c>
      <c r="E831" s="148"/>
      <c r="F831" s="148"/>
      <c r="G831" s="149"/>
      <c r="H831" s="149"/>
      <c r="I831" s="149"/>
      <c r="J831" s="149"/>
      <c r="K831" s="149"/>
      <c r="L831" s="149"/>
      <c r="M831" s="149"/>
      <c r="N831" s="157"/>
      <c r="O831" s="197" t="e">
        <f t="shared" si="139"/>
        <v>#DIV/0!</v>
      </c>
      <c r="P831" s="198" t="e">
        <f t="shared" si="140"/>
        <v>#DIV/0!</v>
      </c>
    </row>
    <row r="832" spans="1:16" x14ac:dyDescent="0.2">
      <c r="A832" s="174">
        <v>8</v>
      </c>
      <c r="B832" s="417"/>
      <c r="C832" s="133" t="s">
        <v>84</v>
      </c>
      <c r="D832" s="90" t="s">
        <v>6</v>
      </c>
      <c r="E832" s="148"/>
      <c r="F832" s="148"/>
      <c r="G832" s="149"/>
      <c r="H832" s="149"/>
      <c r="I832" s="149"/>
      <c r="J832" s="149"/>
      <c r="K832" s="149"/>
      <c r="L832" s="149"/>
      <c r="M832" s="149"/>
      <c r="N832" s="157"/>
      <c r="O832" s="197" t="e">
        <f t="shared" si="139"/>
        <v>#DIV/0!</v>
      </c>
      <c r="P832" s="198" t="e">
        <f>(STDEV(E832:N832))/R$43</f>
        <v>#DIV/0!</v>
      </c>
    </row>
    <row r="833" spans="1:16" x14ac:dyDescent="0.2">
      <c r="A833" s="174">
        <v>9</v>
      </c>
      <c r="B833" s="418"/>
      <c r="C833" s="133" t="s">
        <v>85</v>
      </c>
      <c r="D833" s="90" t="s">
        <v>4</v>
      </c>
      <c r="E833" s="148"/>
      <c r="F833" s="148"/>
      <c r="G833" s="149"/>
      <c r="H833" s="149"/>
      <c r="I833" s="149"/>
      <c r="J833" s="149"/>
      <c r="K833" s="149"/>
      <c r="L833" s="149"/>
      <c r="M833" s="149"/>
      <c r="N833" s="157"/>
      <c r="O833" s="197" t="e">
        <f t="shared" si="139"/>
        <v>#DIV/0!</v>
      </c>
      <c r="P833" s="198" t="e">
        <f t="shared" ref="P833:P834" si="141">(STDEV(E833:N833))/R$42</f>
        <v>#DIV/0!</v>
      </c>
    </row>
    <row r="834" spans="1:16" x14ac:dyDescent="0.2">
      <c r="A834" s="174">
        <v>10</v>
      </c>
      <c r="B834" s="419" t="s">
        <v>101</v>
      </c>
      <c r="C834" s="134" t="s">
        <v>86</v>
      </c>
      <c r="D834" s="127" t="s">
        <v>4</v>
      </c>
      <c r="E834" s="148"/>
      <c r="F834" s="148"/>
      <c r="G834" s="149"/>
      <c r="H834" s="149"/>
      <c r="I834" s="149"/>
      <c r="J834" s="149"/>
      <c r="K834" s="149"/>
      <c r="L834" s="149"/>
      <c r="M834" s="149"/>
      <c r="N834" s="157"/>
      <c r="O834" s="197" t="e">
        <f t="shared" si="139"/>
        <v>#DIV/0!</v>
      </c>
      <c r="P834" s="198" t="e">
        <f t="shared" si="141"/>
        <v>#DIV/0!</v>
      </c>
    </row>
    <row r="835" spans="1:16" x14ac:dyDescent="0.2">
      <c r="A835" s="174">
        <v>11</v>
      </c>
      <c r="B835" s="420"/>
      <c r="C835" s="134" t="s">
        <v>87</v>
      </c>
      <c r="D835" s="128" t="s">
        <v>6</v>
      </c>
      <c r="E835" s="148"/>
      <c r="F835" s="148"/>
      <c r="G835" s="149"/>
      <c r="H835" s="149"/>
      <c r="I835" s="149"/>
      <c r="J835" s="149"/>
      <c r="K835" s="149"/>
      <c r="L835" s="149"/>
      <c r="M835" s="149"/>
      <c r="N835" s="157"/>
      <c r="O835" s="197" t="e">
        <f t="shared" si="139"/>
        <v>#DIV/0!</v>
      </c>
      <c r="P835" s="198" t="e">
        <f>(STDEV(E835:N835))/R$43</f>
        <v>#DIV/0!</v>
      </c>
    </row>
    <row r="836" spans="1:16" x14ac:dyDescent="0.2">
      <c r="A836" s="174">
        <v>12</v>
      </c>
      <c r="B836" s="421" t="s">
        <v>30</v>
      </c>
      <c r="C836" s="179" t="s">
        <v>88</v>
      </c>
      <c r="D836" s="91" t="s">
        <v>4</v>
      </c>
      <c r="E836" s="148"/>
      <c r="F836" s="148"/>
      <c r="G836" s="149"/>
      <c r="H836" s="149"/>
      <c r="I836" s="149"/>
      <c r="J836" s="149"/>
      <c r="K836" s="149"/>
      <c r="L836" s="149"/>
      <c r="M836" s="149"/>
      <c r="N836" s="157"/>
      <c r="O836" s="197" t="e">
        <f t="shared" si="139"/>
        <v>#DIV/0!</v>
      </c>
      <c r="P836" s="198" t="e">
        <f t="shared" ref="P836:P837" si="142">(STDEV(E836:N836))/R$42</f>
        <v>#DIV/0!</v>
      </c>
    </row>
    <row r="837" spans="1:16" x14ac:dyDescent="0.2">
      <c r="A837" s="174">
        <v>13</v>
      </c>
      <c r="B837" s="418"/>
      <c r="C837" s="133" t="s">
        <v>89</v>
      </c>
      <c r="D837" s="90" t="s">
        <v>4</v>
      </c>
      <c r="E837" s="148"/>
      <c r="F837" s="148"/>
      <c r="G837" s="149"/>
      <c r="H837" s="149"/>
      <c r="I837" s="149"/>
      <c r="J837" s="149"/>
      <c r="K837" s="149"/>
      <c r="L837" s="149"/>
      <c r="M837" s="149"/>
      <c r="N837" s="157"/>
      <c r="O837" s="197" t="e">
        <f t="shared" si="139"/>
        <v>#DIV/0!</v>
      </c>
      <c r="P837" s="198" t="e">
        <f t="shared" si="142"/>
        <v>#DIV/0!</v>
      </c>
    </row>
    <row r="838" spans="1:16" x14ac:dyDescent="0.2">
      <c r="A838" s="174">
        <v>14</v>
      </c>
      <c r="B838" s="419" t="s">
        <v>31</v>
      </c>
      <c r="C838" s="134" t="s">
        <v>90</v>
      </c>
      <c r="D838" s="128" t="s">
        <v>5</v>
      </c>
      <c r="E838" s="148"/>
      <c r="F838" s="148"/>
      <c r="G838" s="149"/>
      <c r="H838" s="149"/>
      <c r="I838" s="149"/>
      <c r="J838" s="149"/>
      <c r="K838" s="149"/>
      <c r="L838" s="149"/>
      <c r="M838" s="149"/>
      <c r="N838" s="157"/>
      <c r="O838" s="197" t="e">
        <f t="shared" si="139"/>
        <v>#DIV/0!</v>
      </c>
      <c r="P838" s="198" t="e">
        <f>(STDEV(E838:N838))/R$44</f>
        <v>#DIV/0!</v>
      </c>
    </row>
    <row r="839" spans="1:16" x14ac:dyDescent="0.2">
      <c r="A839" s="174">
        <v>15</v>
      </c>
      <c r="B839" s="422"/>
      <c r="C839" s="134" t="s">
        <v>91</v>
      </c>
      <c r="D839" s="128" t="s">
        <v>6</v>
      </c>
      <c r="E839" s="150"/>
      <c r="F839" s="150"/>
      <c r="G839" s="150"/>
      <c r="H839" s="150"/>
      <c r="I839" s="148"/>
      <c r="J839" s="148"/>
      <c r="K839" s="149"/>
      <c r="L839" s="149"/>
      <c r="M839" s="149"/>
      <c r="N839" s="157"/>
      <c r="O839" s="197" t="e">
        <f t="shared" si="139"/>
        <v>#DIV/0!</v>
      </c>
      <c r="P839" s="198" t="e">
        <f>(STDEV(E839:N839))/R$43</f>
        <v>#DIV/0!</v>
      </c>
    </row>
    <row r="840" spans="1:16" x14ac:dyDescent="0.2">
      <c r="A840" s="174">
        <v>16</v>
      </c>
      <c r="B840" s="422"/>
      <c r="C840" s="134" t="s">
        <v>92</v>
      </c>
      <c r="D840" s="127" t="s">
        <v>4</v>
      </c>
      <c r="E840" s="151"/>
      <c r="F840" s="151"/>
      <c r="G840" s="151"/>
      <c r="H840" s="151"/>
      <c r="I840" s="151"/>
      <c r="J840" s="152"/>
      <c r="K840" s="149"/>
      <c r="L840" s="149"/>
      <c r="M840" s="149"/>
      <c r="N840" s="157"/>
      <c r="O840" s="197" t="e">
        <f t="shared" si="139"/>
        <v>#DIV/0!</v>
      </c>
      <c r="P840" s="198" t="e">
        <f t="shared" ref="P840:P848" si="143">(STDEV(E840:N840))/R$42</f>
        <v>#DIV/0!</v>
      </c>
    </row>
    <row r="841" spans="1:16" x14ac:dyDescent="0.2">
      <c r="A841" s="175">
        <v>17</v>
      </c>
      <c r="B841" s="422"/>
      <c r="C841" s="134" t="s">
        <v>93</v>
      </c>
      <c r="D841" s="127" t="s">
        <v>4</v>
      </c>
      <c r="E841" s="151"/>
      <c r="F841" s="151"/>
      <c r="G841" s="151"/>
      <c r="H841" s="151"/>
      <c r="I841" s="151"/>
      <c r="J841" s="152"/>
      <c r="K841" s="149"/>
      <c r="L841" s="149"/>
      <c r="M841" s="149"/>
      <c r="N841" s="157"/>
      <c r="O841" s="197" t="e">
        <f t="shared" si="139"/>
        <v>#DIV/0!</v>
      </c>
      <c r="P841" s="198" t="e">
        <f t="shared" si="143"/>
        <v>#DIV/0!</v>
      </c>
    </row>
    <row r="842" spans="1:16" x14ac:dyDescent="0.2">
      <c r="A842" s="175">
        <v>18</v>
      </c>
      <c r="B842" s="420"/>
      <c r="C842" s="134" t="s">
        <v>94</v>
      </c>
      <c r="D842" s="127" t="s">
        <v>4</v>
      </c>
      <c r="E842" s="151"/>
      <c r="F842" s="151"/>
      <c r="G842" s="151"/>
      <c r="H842" s="151"/>
      <c r="I842" s="151"/>
      <c r="J842" s="152"/>
      <c r="K842" s="149"/>
      <c r="L842" s="149"/>
      <c r="M842" s="149"/>
      <c r="N842" s="157"/>
      <c r="O842" s="197" t="e">
        <f t="shared" si="139"/>
        <v>#DIV/0!</v>
      </c>
      <c r="P842" s="198" t="e">
        <f t="shared" si="143"/>
        <v>#DIV/0!</v>
      </c>
    </row>
    <row r="843" spans="1:16" x14ac:dyDescent="0.2">
      <c r="A843" s="175">
        <v>19</v>
      </c>
      <c r="B843" s="421" t="s">
        <v>21</v>
      </c>
      <c r="C843" s="133" t="s">
        <v>95</v>
      </c>
      <c r="D843" s="90" t="s">
        <v>4</v>
      </c>
      <c r="E843" s="151"/>
      <c r="F843" s="151"/>
      <c r="G843" s="151"/>
      <c r="H843" s="151"/>
      <c r="I843" s="151"/>
      <c r="J843" s="152"/>
      <c r="K843" s="149"/>
      <c r="L843" s="149"/>
      <c r="M843" s="149"/>
      <c r="N843" s="157"/>
      <c r="O843" s="197" t="e">
        <f t="shared" si="139"/>
        <v>#DIV/0!</v>
      </c>
      <c r="P843" s="198" t="e">
        <f t="shared" si="143"/>
        <v>#DIV/0!</v>
      </c>
    </row>
    <row r="844" spans="1:16" x14ac:dyDescent="0.2">
      <c r="A844" s="175">
        <v>20</v>
      </c>
      <c r="B844" s="417"/>
      <c r="C844" s="133" t="s">
        <v>96</v>
      </c>
      <c r="D844" s="90" t="s">
        <v>4</v>
      </c>
      <c r="E844" s="151"/>
      <c r="F844" s="151"/>
      <c r="G844" s="151"/>
      <c r="H844" s="151"/>
      <c r="I844" s="151"/>
      <c r="J844" s="152"/>
      <c r="K844" s="149"/>
      <c r="L844" s="149"/>
      <c r="M844" s="149"/>
      <c r="N844" s="157"/>
      <c r="O844" s="197" t="e">
        <f t="shared" si="139"/>
        <v>#DIV/0!</v>
      </c>
      <c r="P844" s="198" t="e">
        <f t="shared" si="143"/>
        <v>#DIV/0!</v>
      </c>
    </row>
    <row r="845" spans="1:16" x14ac:dyDescent="0.2">
      <c r="A845" s="175">
        <v>21</v>
      </c>
      <c r="B845" s="418"/>
      <c r="C845" s="133" t="s">
        <v>97</v>
      </c>
      <c r="D845" s="90" t="s">
        <v>4</v>
      </c>
      <c r="E845" s="151"/>
      <c r="F845" s="151"/>
      <c r="G845" s="151"/>
      <c r="H845" s="151"/>
      <c r="I845" s="151"/>
      <c r="J845" s="152"/>
      <c r="K845" s="149"/>
      <c r="L845" s="149"/>
      <c r="M845" s="149"/>
      <c r="N845" s="157"/>
      <c r="O845" s="197" t="e">
        <f t="shared" si="139"/>
        <v>#DIV/0!</v>
      </c>
      <c r="P845" s="198" t="e">
        <f t="shared" si="143"/>
        <v>#DIV/0!</v>
      </c>
    </row>
    <row r="846" spans="1:16" x14ac:dyDescent="0.2">
      <c r="A846" s="175">
        <v>22</v>
      </c>
      <c r="B846" s="419" t="s">
        <v>32</v>
      </c>
      <c r="C846" s="134" t="s">
        <v>98</v>
      </c>
      <c r="D846" s="127" t="s">
        <v>4</v>
      </c>
      <c r="E846" s="151"/>
      <c r="F846" s="151"/>
      <c r="G846" s="151"/>
      <c r="H846" s="151"/>
      <c r="I846" s="151"/>
      <c r="J846" s="152"/>
      <c r="K846" s="149"/>
      <c r="L846" s="149"/>
      <c r="M846" s="149"/>
      <c r="N846" s="157"/>
      <c r="O846" s="197" t="e">
        <f t="shared" si="139"/>
        <v>#DIV/0!</v>
      </c>
      <c r="P846" s="198" t="e">
        <f t="shared" si="143"/>
        <v>#DIV/0!</v>
      </c>
    </row>
    <row r="847" spans="1:16" x14ac:dyDescent="0.2">
      <c r="A847" s="175">
        <v>23</v>
      </c>
      <c r="B847" s="422"/>
      <c r="C847" s="134" t="s">
        <v>100</v>
      </c>
      <c r="D847" s="129" t="s">
        <v>4</v>
      </c>
      <c r="E847" s="151"/>
      <c r="F847" s="151"/>
      <c r="G847" s="151"/>
      <c r="H847" s="151"/>
      <c r="I847" s="151"/>
      <c r="J847" s="152"/>
      <c r="K847" s="149"/>
      <c r="L847" s="149"/>
      <c r="M847" s="149"/>
      <c r="N847" s="157"/>
      <c r="O847" s="197" t="e">
        <f t="shared" si="139"/>
        <v>#DIV/0!</v>
      </c>
      <c r="P847" s="198" t="e">
        <f t="shared" si="143"/>
        <v>#DIV/0!</v>
      </c>
    </row>
    <row r="848" spans="1:16" ht="13.5" thickBot="1" x14ac:dyDescent="0.25">
      <c r="A848" s="189">
        <v>24</v>
      </c>
      <c r="B848" s="423"/>
      <c r="C848" s="135" t="s">
        <v>99</v>
      </c>
      <c r="D848" s="130" t="s">
        <v>4</v>
      </c>
      <c r="E848" s="158"/>
      <c r="F848" s="158"/>
      <c r="G848" s="158"/>
      <c r="H848" s="158"/>
      <c r="I848" s="158"/>
      <c r="J848" s="158"/>
      <c r="K848" s="159"/>
      <c r="L848" s="159"/>
      <c r="M848" s="159"/>
      <c r="N848" s="160"/>
      <c r="O848" s="197" t="e">
        <f t="shared" si="139"/>
        <v>#DIV/0!</v>
      </c>
      <c r="P848" s="198" t="e">
        <f t="shared" si="143"/>
        <v>#DIV/0!</v>
      </c>
    </row>
    <row r="849" spans="1:16" x14ac:dyDescent="0.2">
      <c r="A849" s="26"/>
      <c r="K849" s="26"/>
      <c r="M849" s="26"/>
      <c r="N849" s="26"/>
      <c r="O849" s="26"/>
      <c r="P849" s="26"/>
    </row>
    <row r="850" spans="1:16" x14ac:dyDescent="0.2">
      <c r="A850" s="217">
        <v>29</v>
      </c>
      <c r="B850" s="103" t="s">
        <v>54</v>
      </c>
      <c r="C850" s="213" t="str">
        <f>+$AG11</f>
        <v>Colonial Waterbirds</v>
      </c>
      <c r="E850" s="415" t="str">
        <f t="shared" ref="E850:N850" si="144">+$AG11</f>
        <v>Colonial Waterbirds</v>
      </c>
      <c r="F850" s="415" t="str">
        <f t="shared" si="144"/>
        <v>Colonial Waterbirds</v>
      </c>
      <c r="G850" s="415" t="str">
        <f t="shared" si="144"/>
        <v>Colonial Waterbirds</v>
      </c>
      <c r="H850" s="415" t="str">
        <f t="shared" si="144"/>
        <v>Colonial Waterbirds</v>
      </c>
      <c r="I850" s="415" t="str">
        <f t="shared" si="144"/>
        <v>Colonial Waterbirds</v>
      </c>
      <c r="J850" s="415" t="str">
        <f t="shared" si="144"/>
        <v>Colonial Waterbirds</v>
      </c>
      <c r="K850" s="415" t="str">
        <f t="shared" si="144"/>
        <v>Colonial Waterbirds</v>
      </c>
      <c r="L850" s="415" t="str">
        <f t="shared" si="144"/>
        <v>Colonial Waterbirds</v>
      </c>
      <c r="M850" s="415" t="str">
        <f t="shared" si="144"/>
        <v>Colonial Waterbirds</v>
      </c>
      <c r="N850" s="415" t="str">
        <f t="shared" si="144"/>
        <v>Colonial Waterbirds</v>
      </c>
      <c r="O850" s="26"/>
      <c r="P850" s="26"/>
    </row>
    <row r="851" spans="1:16" ht="13.5" thickBot="1" x14ac:dyDescent="0.25">
      <c r="A851" s="26"/>
      <c r="K851" s="26"/>
      <c r="M851" s="26"/>
      <c r="N851" s="26"/>
      <c r="O851" s="195" t="s">
        <v>122</v>
      </c>
      <c r="P851" s="195" t="s">
        <v>56</v>
      </c>
    </row>
    <row r="852" spans="1:16" x14ac:dyDescent="0.2">
      <c r="A852" s="101"/>
      <c r="B852" s="102"/>
      <c r="C852" s="131"/>
      <c r="D852" s="99" t="s">
        <v>40</v>
      </c>
      <c r="E852" s="394" t="s">
        <v>42</v>
      </c>
      <c r="F852" s="395"/>
      <c r="G852" s="395"/>
      <c r="H852" s="395"/>
      <c r="I852" s="395"/>
      <c r="J852" s="395"/>
      <c r="K852" s="395"/>
      <c r="L852" s="395"/>
      <c r="M852" s="395"/>
      <c r="N852" s="396"/>
      <c r="O852" s="195" t="s">
        <v>123</v>
      </c>
      <c r="P852" s="195" t="s">
        <v>57</v>
      </c>
    </row>
    <row r="853" spans="1:16" ht="13.5" thickBot="1" x14ac:dyDescent="0.25">
      <c r="A853" s="93" t="s">
        <v>34</v>
      </c>
      <c r="B853" s="94" t="s">
        <v>39</v>
      </c>
      <c r="C853" s="95" t="s">
        <v>38</v>
      </c>
      <c r="D853" s="212" t="s">
        <v>37</v>
      </c>
      <c r="E853" s="145">
        <v>1</v>
      </c>
      <c r="F853" s="146">
        <v>2</v>
      </c>
      <c r="G853" s="147">
        <v>3</v>
      </c>
      <c r="H853" s="147">
        <v>4</v>
      </c>
      <c r="I853" s="147">
        <v>5</v>
      </c>
      <c r="J853" s="147">
        <v>6</v>
      </c>
      <c r="K853" s="147">
        <v>7</v>
      </c>
      <c r="L853" s="147">
        <v>8</v>
      </c>
      <c r="M853" s="147">
        <v>9</v>
      </c>
      <c r="N853" s="144">
        <v>10</v>
      </c>
      <c r="O853" s="196" t="s">
        <v>55</v>
      </c>
      <c r="P853" s="196" t="s">
        <v>113</v>
      </c>
    </row>
    <row r="854" spans="1:16" x14ac:dyDescent="0.2">
      <c r="A854" s="174">
        <v>1</v>
      </c>
      <c r="B854" s="416" t="s">
        <v>27</v>
      </c>
      <c r="C854" s="133" t="s">
        <v>77</v>
      </c>
      <c r="D854" s="89" t="s">
        <v>4</v>
      </c>
      <c r="E854" s="153"/>
      <c r="F854" s="153"/>
      <c r="G854" s="154"/>
      <c r="H854" s="154"/>
      <c r="I854" s="154"/>
      <c r="J854" s="154"/>
      <c r="K854" s="154"/>
      <c r="L854" s="154"/>
      <c r="M854" s="154"/>
      <c r="N854" s="156"/>
      <c r="O854" s="197" t="e">
        <f t="shared" ref="O854:O877" si="145">ROUND(AVERAGE(E854:N854),0)</f>
        <v>#DIV/0!</v>
      </c>
      <c r="P854" s="198" t="e">
        <f>(STDEV(E854:N854))/R$42</f>
        <v>#DIV/0!</v>
      </c>
    </row>
    <row r="855" spans="1:16" x14ac:dyDescent="0.2">
      <c r="A855" s="174">
        <v>2</v>
      </c>
      <c r="B855" s="417"/>
      <c r="C855" s="178" t="s">
        <v>78</v>
      </c>
      <c r="D855" s="90" t="s">
        <v>4</v>
      </c>
      <c r="E855" s="148"/>
      <c r="F855" s="148"/>
      <c r="G855" s="149"/>
      <c r="H855" s="149"/>
      <c r="I855" s="149"/>
      <c r="J855" s="149"/>
      <c r="K855" s="149"/>
      <c r="L855" s="149"/>
      <c r="M855" s="149"/>
      <c r="N855" s="157"/>
      <c r="O855" s="197" t="e">
        <f t="shared" si="145"/>
        <v>#DIV/0!</v>
      </c>
      <c r="P855" s="198" t="e">
        <f t="shared" ref="P855:P860" si="146">(STDEV(E855:N855))/R$42</f>
        <v>#DIV/0!</v>
      </c>
    </row>
    <row r="856" spans="1:16" x14ac:dyDescent="0.2">
      <c r="A856" s="174">
        <v>3</v>
      </c>
      <c r="B856" s="417"/>
      <c r="C856" s="133" t="s">
        <v>79</v>
      </c>
      <c r="D856" s="90" t="s">
        <v>4</v>
      </c>
      <c r="E856" s="148"/>
      <c r="F856" s="148"/>
      <c r="G856" s="149"/>
      <c r="H856" s="149"/>
      <c r="I856" s="149"/>
      <c r="J856" s="149"/>
      <c r="K856" s="149"/>
      <c r="L856" s="149"/>
      <c r="M856" s="149"/>
      <c r="N856" s="157"/>
      <c r="O856" s="197" t="e">
        <f t="shared" si="145"/>
        <v>#DIV/0!</v>
      </c>
      <c r="P856" s="198" t="e">
        <f t="shared" si="146"/>
        <v>#DIV/0!</v>
      </c>
    </row>
    <row r="857" spans="1:16" x14ac:dyDescent="0.2">
      <c r="A857" s="174">
        <v>4</v>
      </c>
      <c r="B857" s="418"/>
      <c r="C857" s="133" t="s">
        <v>80</v>
      </c>
      <c r="D857" s="90" t="s">
        <v>4</v>
      </c>
      <c r="E857" s="148"/>
      <c r="F857" s="148"/>
      <c r="G857" s="149"/>
      <c r="H857" s="149"/>
      <c r="I857" s="149"/>
      <c r="J857" s="149"/>
      <c r="K857" s="149"/>
      <c r="L857" s="149"/>
      <c r="M857" s="149"/>
      <c r="N857" s="157"/>
      <c r="O857" s="197" t="e">
        <f t="shared" si="145"/>
        <v>#DIV/0!</v>
      </c>
      <c r="P857" s="198" t="e">
        <f t="shared" si="146"/>
        <v>#DIV/0!</v>
      </c>
    </row>
    <row r="858" spans="1:16" x14ac:dyDescent="0.2">
      <c r="A858" s="174">
        <v>5</v>
      </c>
      <c r="B858" s="419" t="s">
        <v>28</v>
      </c>
      <c r="C858" s="134" t="s">
        <v>81</v>
      </c>
      <c r="D858" s="127" t="s">
        <v>4</v>
      </c>
      <c r="E858" s="148"/>
      <c r="F858" s="148"/>
      <c r="G858" s="149"/>
      <c r="H858" s="149"/>
      <c r="I858" s="149"/>
      <c r="J858" s="149"/>
      <c r="K858" s="149"/>
      <c r="L858" s="149"/>
      <c r="M858" s="149"/>
      <c r="N858" s="157"/>
      <c r="O858" s="197" t="e">
        <f t="shared" si="145"/>
        <v>#DIV/0!</v>
      </c>
      <c r="P858" s="198" t="e">
        <f t="shared" si="146"/>
        <v>#DIV/0!</v>
      </c>
    </row>
    <row r="859" spans="1:16" x14ac:dyDescent="0.2">
      <c r="A859" s="174">
        <v>6</v>
      </c>
      <c r="B859" s="420"/>
      <c r="C859" s="134" t="s">
        <v>82</v>
      </c>
      <c r="D859" s="127" t="s">
        <v>4</v>
      </c>
      <c r="E859" s="148"/>
      <c r="F859" s="148"/>
      <c r="G859" s="169"/>
      <c r="H859" s="149"/>
      <c r="I859" s="149"/>
      <c r="J859" s="149"/>
      <c r="K859" s="149"/>
      <c r="L859" s="149"/>
      <c r="M859" s="149"/>
      <c r="N859" s="157"/>
      <c r="O859" s="197" t="e">
        <f t="shared" si="145"/>
        <v>#DIV/0!</v>
      </c>
      <c r="P859" s="198" t="e">
        <f t="shared" si="146"/>
        <v>#DIV/0!</v>
      </c>
    </row>
    <row r="860" spans="1:16" x14ac:dyDescent="0.2">
      <c r="A860" s="174">
        <v>7</v>
      </c>
      <c r="B860" s="421" t="s">
        <v>29</v>
      </c>
      <c r="C860" s="133" t="s">
        <v>83</v>
      </c>
      <c r="D860" s="90" t="s">
        <v>4</v>
      </c>
      <c r="E860" s="148"/>
      <c r="F860" s="148"/>
      <c r="G860" s="149"/>
      <c r="H860" s="149"/>
      <c r="I860" s="149"/>
      <c r="J860" s="149"/>
      <c r="K860" s="149"/>
      <c r="L860" s="149"/>
      <c r="M860" s="149"/>
      <c r="N860" s="157"/>
      <c r="O860" s="197" t="e">
        <f t="shared" si="145"/>
        <v>#DIV/0!</v>
      </c>
      <c r="P860" s="198" t="e">
        <f t="shared" si="146"/>
        <v>#DIV/0!</v>
      </c>
    </row>
    <row r="861" spans="1:16" x14ac:dyDescent="0.2">
      <c r="A861" s="174">
        <v>8</v>
      </c>
      <c r="B861" s="417"/>
      <c r="C861" s="133" t="s">
        <v>84</v>
      </c>
      <c r="D861" s="90" t="s">
        <v>6</v>
      </c>
      <c r="E861" s="148"/>
      <c r="F861" s="148"/>
      <c r="G861" s="149"/>
      <c r="H861" s="149"/>
      <c r="I861" s="149"/>
      <c r="J861" s="149"/>
      <c r="K861" s="149"/>
      <c r="L861" s="149"/>
      <c r="M861" s="149"/>
      <c r="N861" s="157"/>
      <c r="O861" s="197" t="e">
        <f t="shared" si="145"/>
        <v>#DIV/0!</v>
      </c>
      <c r="P861" s="198" t="e">
        <f>(STDEV(E861:N861))/R$43</f>
        <v>#DIV/0!</v>
      </c>
    </row>
    <row r="862" spans="1:16" x14ac:dyDescent="0.2">
      <c r="A862" s="174">
        <v>9</v>
      </c>
      <c r="B862" s="418"/>
      <c r="C862" s="133" t="s">
        <v>85</v>
      </c>
      <c r="D862" s="90" t="s">
        <v>4</v>
      </c>
      <c r="E862" s="148"/>
      <c r="F862" s="148"/>
      <c r="G862" s="149"/>
      <c r="H862" s="149"/>
      <c r="I862" s="149"/>
      <c r="J862" s="149"/>
      <c r="K862" s="149"/>
      <c r="L862" s="149"/>
      <c r="M862" s="149"/>
      <c r="N862" s="157"/>
      <c r="O862" s="197" t="e">
        <f t="shared" si="145"/>
        <v>#DIV/0!</v>
      </c>
      <c r="P862" s="198" t="e">
        <f t="shared" ref="P862:P863" si="147">(STDEV(E862:N862))/R$42</f>
        <v>#DIV/0!</v>
      </c>
    </row>
    <row r="863" spans="1:16" x14ac:dyDescent="0.2">
      <c r="A863" s="174">
        <v>10</v>
      </c>
      <c r="B863" s="419" t="s">
        <v>101</v>
      </c>
      <c r="C863" s="134" t="s">
        <v>86</v>
      </c>
      <c r="D863" s="127" t="s">
        <v>4</v>
      </c>
      <c r="E863" s="148"/>
      <c r="F863" s="148"/>
      <c r="G863" s="149"/>
      <c r="H863" s="149"/>
      <c r="I863" s="149"/>
      <c r="J863" s="149"/>
      <c r="K863" s="149"/>
      <c r="L863" s="149"/>
      <c r="M863" s="149"/>
      <c r="N863" s="157"/>
      <c r="O863" s="197" t="e">
        <f t="shared" si="145"/>
        <v>#DIV/0!</v>
      </c>
      <c r="P863" s="198" t="e">
        <f t="shared" si="147"/>
        <v>#DIV/0!</v>
      </c>
    </row>
    <row r="864" spans="1:16" x14ac:dyDescent="0.2">
      <c r="A864" s="174">
        <v>11</v>
      </c>
      <c r="B864" s="420"/>
      <c r="C864" s="134" t="s">
        <v>87</v>
      </c>
      <c r="D864" s="128" t="s">
        <v>6</v>
      </c>
      <c r="E864" s="148"/>
      <c r="F864" s="148"/>
      <c r="G864" s="149"/>
      <c r="H864" s="149"/>
      <c r="I864" s="149"/>
      <c r="J864" s="149"/>
      <c r="K864" s="149"/>
      <c r="L864" s="149"/>
      <c r="M864" s="149"/>
      <c r="N864" s="157"/>
      <c r="O864" s="197" t="e">
        <f t="shared" si="145"/>
        <v>#DIV/0!</v>
      </c>
      <c r="P864" s="198" t="e">
        <f>(STDEV(E864:N864))/R$43</f>
        <v>#DIV/0!</v>
      </c>
    </row>
    <row r="865" spans="1:16" x14ac:dyDescent="0.2">
      <c r="A865" s="174">
        <v>12</v>
      </c>
      <c r="B865" s="421" t="s">
        <v>30</v>
      </c>
      <c r="C865" s="179" t="s">
        <v>88</v>
      </c>
      <c r="D865" s="91" t="s">
        <v>4</v>
      </c>
      <c r="E865" s="148"/>
      <c r="F865" s="148"/>
      <c r="G865" s="149"/>
      <c r="H865" s="149"/>
      <c r="I865" s="149"/>
      <c r="J865" s="149"/>
      <c r="K865" s="149"/>
      <c r="L865" s="149"/>
      <c r="M865" s="149"/>
      <c r="N865" s="157"/>
      <c r="O865" s="197" t="e">
        <f t="shared" si="145"/>
        <v>#DIV/0!</v>
      </c>
      <c r="P865" s="198" t="e">
        <f t="shared" ref="P865:P866" si="148">(STDEV(E865:N865))/R$42</f>
        <v>#DIV/0!</v>
      </c>
    </row>
    <row r="866" spans="1:16" x14ac:dyDescent="0.2">
      <c r="A866" s="174">
        <v>13</v>
      </c>
      <c r="B866" s="418"/>
      <c r="C866" s="133" t="s">
        <v>89</v>
      </c>
      <c r="D866" s="90" t="s">
        <v>4</v>
      </c>
      <c r="E866" s="148"/>
      <c r="F866" s="148"/>
      <c r="G866" s="149"/>
      <c r="H866" s="149"/>
      <c r="I866" s="149"/>
      <c r="J866" s="149"/>
      <c r="K866" s="149"/>
      <c r="L866" s="149"/>
      <c r="M866" s="149"/>
      <c r="N866" s="157"/>
      <c r="O866" s="197" t="e">
        <f t="shared" si="145"/>
        <v>#DIV/0!</v>
      </c>
      <c r="P866" s="198" t="e">
        <f t="shared" si="148"/>
        <v>#DIV/0!</v>
      </c>
    </row>
    <row r="867" spans="1:16" x14ac:dyDescent="0.2">
      <c r="A867" s="174">
        <v>14</v>
      </c>
      <c r="B867" s="419" t="s">
        <v>31</v>
      </c>
      <c r="C867" s="134" t="s">
        <v>90</v>
      </c>
      <c r="D867" s="128" t="s">
        <v>5</v>
      </c>
      <c r="E867" s="148"/>
      <c r="F867" s="148"/>
      <c r="G867" s="149"/>
      <c r="H867" s="149"/>
      <c r="I867" s="149"/>
      <c r="J867" s="149"/>
      <c r="K867" s="149"/>
      <c r="L867" s="149"/>
      <c r="M867" s="149"/>
      <c r="N867" s="157"/>
      <c r="O867" s="197" t="e">
        <f t="shared" si="145"/>
        <v>#DIV/0!</v>
      </c>
      <c r="P867" s="198" t="e">
        <f>(STDEV(E867:N867))/R$44</f>
        <v>#DIV/0!</v>
      </c>
    </row>
    <row r="868" spans="1:16" x14ac:dyDescent="0.2">
      <c r="A868" s="174">
        <v>15</v>
      </c>
      <c r="B868" s="422"/>
      <c r="C868" s="134" t="s">
        <v>91</v>
      </c>
      <c r="D868" s="128" t="s">
        <v>6</v>
      </c>
      <c r="E868" s="150"/>
      <c r="F868" s="150"/>
      <c r="G868" s="150"/>
      <c r="H868" s="150"/>
      <c r="I868" s="148"/>
      <c r="J868" s="148"/>
      <c r="K868" s="149"/>
      <c r="L868" s="149"/>
      <c r="M868" s="149"/>
      <c r="N868" s="157"/>
      <c r="O868" s="197" t="e">
        <f t="shared" si="145"/>
        <v>#DIV/0!</v>
      </c>
      <c r="P868" s="198" t="e">
        <f>(STDEV(E868:N868))/R$43</f>
        <v>#DIV/0!</v>
      </c>
    </row>
    <row r="869" spans="1:16" x14ac:dyDescent="0.2">
      <c r="A869" s="174">
        <v>16</v>
      </c>
      <c r="B869" s="422"/>
      <c r="C869" s="134" t="s">
        <v>92</v>
      </c>
      <c r="D869" s="127" t="s">
        <v>4</v>
      </c>
      <c r="E869" s="151"/>
      <c r="F869" s="151"/>
      <c r="G869" s="151"/>
      <c r="H869" s="151"/>
      <c r="I869" s="151"/>
      <c r="J869" s="152"/>
      <c r="K869" s="149"/>
      <c r="L869" s="149"/>
      <c r="M869" s="149"/>
      <c r="N869" s="157"/>
      <c r="O869" s="197" t="e">
        <f t="shared" si="145"/>
        <v>#DIV/0!</v>
      </c>
      <c r="P869" s="198" t="e">
        <f t="shared" ref="P869:P877" si="149">(STDEV(E869:N869))/R$42</f>
        <v>#DIV/0!</v>
      </c>
    </row>
    <row r="870" spans="1:16" x14ac:dyDescent="0.2">
      <c r="A870" s="175">
        <v>17</v>
      </c>
      <c r="B870" s="422"/>
      <c r="C870" s="134" t="s">
        <v>93</v>
      </c>
      <c r="D870" s="127" t="s">
        <v>4</v>
      </c>
      <c r="E870" s="151"/>
      <c r="F870" s="151"/>
      <c r="G870" s="151"/>
      <c r="H870" s="151"/>
      <c r="I870" s="151"/>
      <c r="J870" s="152"/>
      <c r="K870" s="149"/>
      <c r="L870" s="149"/>
      <c r="M870" s="149"/>
      <c r="N870" s="157"/>
      <c r="O870" s="197" t="e">
        <f t="shared" si="145"/>
        <v>#DIV/0!</v>
      </c>
      <c r="P870" s="198" t="e">
        <f t="shared" si="149"/>
        <v>#DIV/0!</v>
      </c>
    </row>
    <row r="871" spans="1:16" x14ac:dyDescent="0.2">
      <c r="A871" s="175">
        <v>18</v>
      </c>
      <c r="B871" s="420"/>
      <c r="C871" s="134" t="s">
        <v>94</v>
      </c>
      <c r="D871" s="127" t="s">
        <v>4</v>
      </c>
      <c r="E871" s="151"/>
      <c r="F871" s="151"/>
      <c r="G871" s="151"/>
      <c r="H871" s="151"/>
      <c r="I871" s="151"/>
      <c r="J871" s="152"/>
      <c r="K871" s="149"/>
      <c r="L871" s="149"/>
      <c r="M871" s="149"/>
      <c r="N871" s="157"/>
      <c r="O871" s="197" t="e">
        <f t="shared" si="145"/>
        <v>#DIV/0!</v>
      </c>
      <c r="P871" s="198" t="e">
        <f t="shared" si="149"/>
        <v>#DIV/0!</v>
      </c>
    </row>
    <row r="872" spans="1:16" x14ac:dyDescent="0.2">
      <c r="A872" s="175">
        <v>19</v>
      </c>
      <c r="B872" s="421" t="s">
        <v>21</v>
      </c>
      <c r="C872" s="133" t="s">
        <v>95</v>
      </c>
      <c r="D872" s="90" t="s">
        <v>4</v>
      </c>
      <c r="E872" s="151"/>
      <c r="F872" s="151"/>
      <c r="G872" s="151"/>
      <c r="H872" s="151"/>
      <c r="I872" s="151"/>
      <c r="J872" s="152"/>
      <c r="K872" s="149"/>
      <c r="L872" s="149"/>
      <c r="M872" s="149"/>
      <c r="N872" s="157"/>
      <c r="O872" s="197" t="e">
        <f t="shared" si="145"/>
        <v>#DIV/0!</v>
      </c>
      <c r="P872" s="198" t="e">
        <f t="shared" si="149"/>
        <v>#DIV/0!</v>
      </c>
    </row>
    <row r="873" spans="1:16" x14ac:dyDescent="0.2">
      <c r="A873" s="175">
        <v>20</v>
      </c>
      <c r="B873" s="417"/>
      <c r="C873" s="133" t="s">
        <v>96</v>
      </c>
      <c r="D873" s="90" t="s">
        <v>4</v>
      </c>
      <c r="E873" s="151"/>
      <c r="F873" s="151"/>
      <c r="G873" s="151"/>
      <c r="H873" s="151"/>
      <c r="I873" s="151"/>
      <c r="J873" s="152"/>
      <c r="K873" s="149"/>
      <c r="L873" s="149"/>
      <c r="M873" s="149"/>
      <c r="N873" s="157"/>
      <c r="O873" s="197" t="e">
        <f t="shared" si="145"/>
        <v>#DIV/0!</v>
      </c>
      <c r="P873" s="198" t="e">
        <f t="shared" si="149"/>
        <v>#DIV/0!</v>
      </c>
    </row>
    <row r="874" spans="1:16" x14ac:dyDescent="0.2">
      <c r="A874" s="175">
        <v>21</v>
      </c>
      <c r="B874" s="418"/>
      <c r="C874" s="133" t="s">
        <v>97</v>
      </c>
      <c r="D874" s="90" t="s">
        <v>4</v>
      </c>
      <c r="E874" s="151"/>
      <c r="F874" s="151"/>
      <c r="G874" s="151"/>
      <c r="H874" s="151"/>
      <c r="I874" s="151"/>
      <c r="J874" s="152"/>
      <c r="K874" s="149"/>
      <c r="L874" s="149"/>
      <c r="M874" s="149"/>
      <c r="N874" s="157"/>
      <c r="O874" s="197" t="e">
        <f t="shared" si="145"/>
        <v>#DIV/0!</v>
      </c>
      <c r="P874" s="198" t="e">
        <f t="shared" si="149"/>
        <v>#DIV/0!</v>
      </c>
    </row>
    <row r="875" spans="1:16" x14ac:dyDescent="0.2">
      <c r="A875" s="175">
        <v>22</v>
      </c>
      <c r="B875" s="419" t="s">
        <v>32</v>
      </c>
      <c r="C875" s="134" t="s">
        <v>98</v>
      </c>
      <c r="D875" s="127" t="s">
        <v>4</v>
      </c>
      <c r="E875" s="151"/>
      <c r="F875" s="151"/>
      <c r="G875" s="151"/>
      <c r="H875" s="151"/>
      <c r="I875" s="151"/>
      <c r="J875" s="152"/>
      <c r="K875" s="149"/>
      <c r="L875" s="149"/>
      <c r="M875" s="149"/>
      <c r="N875" s="157"/>
      <c r="O875" s="197" t="e">
        <f t="shared" si="145"/>
        <v>#DIV/0!</v>
      </c>
      <c r="P875" s="198" t="e">
        <f t="shared" si="149"/>
        <v>#DIV/0!</v>
      </c>
    </row>
    <row r="876" spans="1:16" x14ac:dyDescent="0.2">
      <c r="A876" s="175">
        <v>23</v>
      </c>
      <c r="B876" s="422"/>
      <c r="C876" s="134" t="s">
        <v>100</v>
      </c>
      <c r="D876" s="129" t="s">
        <v>4</v>
      </c>
      <c r="E876" s="151"/>
      <c r="F876" s="151"/>
      <c r="G876" s="151"/>
      <c r="H876" s="151"/>
      <c r="I876" s="151"/>
      <c r="J876" s="152"/>
      <c r="K876" s="149"/>
      <c r="L876" s="149"/>
      <c r="M876" s="149"/>
      <c r="N876" s="157"/>
      <c r="O876" s="197" t="e">
        <f t="shared" si="145"/>
        <v>#DIV/0!</v>
      </c>
      <c r="P876" s="198" t="e">
        <f t="shared" si="149"/>
        <v>#DIV/0!</v>
      </c>
    </row>
    <row r="877" spans="1:16" ht="13.5" thickBot="1" x14ac:dyDescent="0.25">
      <c r="A877" s="189">
        <v>24</v>
      </c>
      <c r="B877" s="423"/>
      <c r="C877" s="135" t="s">
        <v>99</v>
      </c>
      <c r="D877" s="130" t="s">
        <v>4</v>
      </c>
      <c r="E877" s="158"/>
      <c r="F877" s="158"/>
      <c r="G877" s="158"/>
      <c r="H877" s="158"/>
      <c r="I877" s="158"/>
      <c r="J877" s="158"/>
      <c r="K877" s="159"/>
      <c r="L877" s="159"/>
      <c r="M877" s="159"/>
      <c r="N877" s="160"/>
      <c r="O877" s="197" t="e">
        <f t="shared" si="145"/>
        <v>#DIV/0!</v>
      </c>
      <c r="P877" s="198" t="e">
        <f t="shared" si="149"/>
        <v>#DIV/0!</v>
      </c>
    </row>
    <row r="878" spans="1:16" x14ac:dyDescent="0.2">
      <c r="A878" s="26"/>
      <c r="K878" s="26"/>
      <c r="M878" s="26"/>
      <c r="N878" s="26"/>
      <c r="O878" s="26"/>
      <c r="P878" s="26"/>
    </row>
    <row r="879" spans="1:16" x14ac:dyDescent="0.2">
      <c r="A879" s="217">
        <v>30</v>
      </c>
      <c r="B879" s="103" t="s">
        <v>54</v>
      </c>
      <c r="C879" s="213">
        <f>+$AH11</f>
        <v>0</v>
      </c>
      <c r="E879" s="415">
        <f t="shared" ref="E879:N879" si="150">+$AH11</f>
        <v>0</v>
      </c>
      <c r="F879" s="415">
        <f t="shared" si="150"/>
        <v>0</v>
      </c>
      <c r="G879" s="415">
        <f t="shared" si="150"/>
        <v>0</v>
      </c>
      <c r="H879" s="415">
        <f t="shared" si="150"/>
        <v>0</v>
      </c>
      <c r="I879" s="415">
        <f t="shared" si="150"/>
        <v>0</v>
      </c>
      <c r="J879" s="415">
        <f t="shared" si="150"/>
        <v>0</v>
      </c>
      <c r="K879" s="415">
        <f t="shared" si="150"/>
        <v>0</v>
      </c>
      <c r="L879" s="415">
        <f t="shared" si="150"/>
        <v>0</v>
      </c>
      <c r="M879" s="415">
        <f t="shared" si="150"/>
        <v>0</v>
      </c>
      <c r="N879" s="415">
        <f t="shared" si="150"/>
        <v>0</v>
      </c>
      <c r="O879" s="26"/>
      <c r="P879" s="26"/>
    </row>
    <row r="880" spans="1:16" ht="13.5" thickBot="1" x14ac:dyDescent="0.25">
      <c r="A880" s="26"/>
      <c r="K880" s="26"/>
      <c r="M880" s="26"/>
      <c r="N880" s="26"/>
      <c r="O880" s="195" t="s">
        <v>122</v>
      </c>
      <c r="P880" s="195" t="s">
        <v>56</v>
      </c>
    </row>
    <row r="881" spans="1:16" x14ac:dyDescent="0.2">
      <c r="A881" s="101"/>
      <c r="B881" s="102"/>
      <c r="C881" s="131"/>
      <c r="D881" s="99" t="s">
        <v>40</v>
      </c>
      <c r="E881" s="394" t="s">
        <v>42</v>
      </c>
      <c r="F881" s="395"/>
      <c r="G881" s="395"/>
      <c r="H881" s="395"/>
      <c r="I881" s="395"/>
      <c r="J881" s="395"/>
      <c r="K881" s="395"/>
      <c r="L881" s="395"/>
      <c r="M881" s="395"/>
      <c r="N881" s="396"/>
      <c r="O881" s="195" t="s">
        <v>123</v>
      </c>
      <c r="P881" s="195" t="s">
        <v>57</v>
      </c>
    </row>
    <row r="882" spans="1:16" ht="13.5" thickBot="1" x14ac:dyDescent="0.25">
      <c r="A882" s="93" t="s">
        <v>34</v>
      </c>
      <c r="B882" s="94" t="s">
        <v>39</v>
      </c>
      <c r="C882" s="95" t="s">
        <v>38</v>
      </c>
      <c r="D882" s="212" t="s">
        <v>37</v>
      </c>
      <c r="E882" s="145">
        <v>1</v>
      </c>
      <c r="F882" s="146">
        <v>2</v>
      </c>
      <c r="G882" s="147">
        <v>3</v>
      </c>
      <c r="H882" s="147">
        <v>4</v>
      </c>
      <c r="I882" s="147">
        <v>5</v>
      </c>
      <c r="J882" s="147">
        <v>6</v>
      </c>
      <c r="K882" s="147">
        <v>7</v>
      </c>
      <c r="L882" s="147">
        <v>8</v>
      </c>
      <c r="M882" s="147">
        <v>9</v>
      </c>
      <c r="N882" s="144">
        <v>10</v>
      </c>
      <c r="O882" s="196" t="s">
        <v>55</v>
      </c>
      <c r="P882" s="196" t="s">
        <v>113</v>
      </c>
    </row>
    <row r="883" spans="1:16" x14ac:dyDescent="0.2">
      <c r="A883" s="174">
        <v>1</v>
      </c>
      <c r="B883" s="416" t="s">
        <v>27</v>
      </c>
      <c r="C883" s="133" t="s">
        <v>77</v>
      </c>
      <c r="D883" s="89" t="s">
        <v>4</v>
      </c>
      <c r="E883" s="153"/>
      <c r="F883" s="153"/>
      <c r="G883" s="154"/>
      <c r="H883" s="154"/>
      <c r="I883" s="154"/>
      <c r="J883" s="154"/>
      <c r="K883" s="154"/>
      <c r="L883" s="154"/>
      <c r="M883" s="154"/>
      <c r="N883" s="156"/>
      <c r="O883" s="197" t="e">
        <f t="shared" ref="O883:O906" si="151">ROUND(AVERAGE(E883:N883),0)</f>
        <v>#DIV/0!</v>
      </c>
      <c r="P883" s="198" t="e">
        <f>(STDEV(E883:N883))/R$42</f>
        <v>#DIV/0!</v>
      </c>
    </row>
    <row r="884" spans="1:16" x14ac:dyDescent="0.2">
      <c r="A884" s="174">
        <v>2</v>
      </c>
      <c r="B884" s="417"/>
      <c r="C884" s="178" t="s">
        <v>78</v>
      </c>
      <c r="D884" s="90" t="s">
        <v>4</v>
      </c>
      <c r="E884" s="148"/>
      <c r="F884" s="148"/>
      <c r="G884" s="149"/>
      <c r="H884" s="149"/>
      <c r="I884" s="149"/>
      <c r="J884" s="149"/>
      <c r="K884" s="149"/>
      <c r="L884" s="149"/>
      <c r="M884" s="149"/>
      <c r="N884" s="157"/>
      <c r="O884" s="197" t="e">
        <f t="shared" si="151"/>
        <v>#DIV/0!</v>
      </c>
      <c r="P884" s="198" t="e">
        <f t="shared" ref="P884:P889" si="152">(STDEV(E884:N884))/R$42</f>
        <v>#DIV/0!</v>
      </c>
    </row>
    <row r="885" spans="1:16" x14ac:dyDescent="0.2">
      <c r="A885" s="174">
        <v>3</v>
      </c>
      <c r="B885" s="417"/>
      <c r="C885" s="133" t="s">
        <v>79</v>
      </c>
      <c r="D885" s="90" t="s">
        <v>4</v>
      </c>
      <c r="E885" s="148"/>
      <c r="F885" s="148"/>
      <c r="G885" s="149"/>
      <c r="H885" s="149"/>
      <c r="I885" s="149"/>
      <c r="J885" s="149"/>
      <c r="K885" s="149"/>
      <c r="L885" s="149"/>
      <c r="M885" s="149"/>
      <c r="N885" s="157"/>
      <c r="O885" s="197" t="e">
        <f t="shared" si="151"/>
        <v>#DIV/0!</v>
      </c>
      <c r="P885" s="198" t="e">
        <f t="shared" si="152"/>
        <v>#DIV/0!</v>
      </c>
    </row>
    <row r="886" spans="1:16" x14ac:dyDescent="0.2">
      <c r="A886" s="174">
        <v>4</v>
      </c>
      <c r="B886" s="418"/>
      <c r="C886" s="133" t="s">
        <v>80</v>
      </c>
      <c r="D886" s="90" t="s">
        <v>4</v>
      </c>
      <c r="E886" s="148"/>
      <c r="F886" s="148"/>
      <c r="G886" s="149"/>
      <c r="H886" s="149"/>
      <c r="I886" s="149"/>
      <c r="J886" s="149"/>
      <c r="K886" s="149"/>
      <c r="L886" s="149"/>
      <c r="M886" s="149"/>
      <c r="N886" s="157"/>
      <c r="O886" s="197" t="e">
        <f t="shared" si="151"/>
        <v>#DIV/0!</v>
      </c>
      <c r="P886" s="198" t="e">
        <f t="shared" si="152"/>
        <v>#DIV/0!</v>
      </c>
    </row>
    <row r="887" spans="1:16" x14ac:dyDescent="0.2">
      <c r="A887" s="174">
        <v>5</v>
      </c>
      <c r="B887" s="419" t="s">
        <v>28</v>
      </c>
      <c r="C887" s="134" t="s">
        <v>81</v>
      </c>
      <c r="D887" s="127" t="s">
        <v>4</v>
      </c>
      <c r="E887" s="148"/>
      <c r="F887" s="148"/>
      <c r="G887" s="149"/>
      <c r="H887" s="149"/>
      <c r="I887" s="149"/>
      <c r="J887" s="149"/>
      <c r="K887" s="149"/>
      <c r="L887" s="149"/>
      <c r="M887" s="149"/>
      <c r="N887" s="157"/>
      <c r="O887" s="197" t="e">
        <f t="shared" si="151"/>
        <v>#DIV/0!</v>
      </c>
      <c r="P887" s="198" t="e">
        <f t="shared" si="152"/>
        <v>#DIV/0!</v>
      </c>
    </row>
    <row r="888" spans="1:16" x14ac:dyDescent="0.2">
      <c r="A888" s="174">
        <v>6</v>
      </c>
      <c r="B888" s="420"/>
      <c r="C888" s="134" t="s">
        <v>82</v>
      </c>
      <c r="D888" s="127" t="s">
        <v>4</v>
      </c>
      <c r="E888" s="148"/>
      <c r="F888" s="148"/>
      <c r="G888" s="169"/>
      <c r="H888" s="149"/>
      <c r="I888" s="149"/>
      <c r="J888" s="149"/>
      <c r="K888" s="149"/>
      <c r="L888" s="149"/>
      <c r="M888" s="149"/>
      <c r="N888" s="157"/>
      <c r="O888" s="197" t="e">
        <f t="shared" si="151"/>
        <v>#DIV/0!</v>
      </c>
      <c r="P888" s="198" t="e">
        <f t="shared" si="152"/>
        <v>#DIV/0!</v>
      </c>
    </row>
    <row r="889" spans="1:16" x14ac:dyDescent="0.2">
      <c r="A889" s="174">
        <v>7</v>
      </c>
      <c r="B889" s="421" t="s">
        <v>29</v>
      </c>
      <c r="C889" s="133" t="s">
        <v>83</v>
      </c>
      <c r="D889" s="90" t="s">
        <v>4</v>
      </c>
      <c r="E889" s="148"/>
      <c r="F889" s="148"/>
      <c r="G889" s="149"/>
      <c r="H889" s="149"/>
      <c r="I889" s="149"/>
      <c r="J889" s="149"/>
      <c r="K889" s="149"/>
      <c r="L889" s="149"/>
      <c r="M889" s="149"/>
      <c r="N889" s="157"/>
      <c r="O889" s="197" t="e">
        <f t="shared" si="151"/>
        <v>#DIV/0!</v>
      </c>
      <c r="P889" s="198" t="e">
        <f t="shared" si="152"/>
        <v>#DIV/0!</v>
      </c>
    </row>
    <row r="890" spans="1:16" x14ac:dyDescent="0.2">
      <c r="A890" s="174">
        <v>8</v>
      </c>
      <c r="B890" s="417"/>
      <c r="C890" s="133" t="s">
        <v>84</v>
      </c>
      <c r="D890" s="90" t="s">
        <v>6</v>
      </c>
      <c r="E890" s="148"/>
      <c r="F890" s="148"/>
      <c r="G890" s="149"/>
      <c r="H890" s="149"/>
      <c r="I890" s="149"/>
      <c r="J890" s="149"/>
      <c r="K890" s="149"/>
      <c r="L890" s="149"/>
      <c r="M890" s="149"/>
      <c r="N890" s="157"/>
      <c r="O890" s="197" t="e">
        <f t="shared" si="151"/>
        <v>#DIV/0!</v>
      </c>
      <c r="P890" s="198" t="e">
        <f>(STDEV(E890:N890))/R$43</f>
        <v>#DIV/0!</v>
      </c>
    </row>
    <row r="891" spans="1:16" x14ac:dyDescent="0.2">
      <c r="A891" s="174">
        <v>9</v>
      </c>
      <c r="B891" s="418"/>
      <c r="C891" s="133" t="s">
        <v>85</v>
      </c>
      <c r="D891" s="90" t="s">
        <v>4</v>
      </c>
      <c r="E891" s="148"/>
      <c r="F891" s="148"/>
      <c r="G891" s="149"/>
      <c r="H891" s="149"/>
      <c r="I891" s="149"/>
      <c r="J891" s="149"/>
      <c r="K891" s="149"/>
      <c r="L891" s="149"/>
      <c r="M891" s="149"/>
      <c r="N891" s="157"/>
      <c r="O891" s="197" t="e">
        <f t="shared" si="151"/>
        <v>#DIV/0!</v>
      </c>
      <c r="P891" s="198" t="e">
        <f t="shared" ref="P891:P892" si="153">(STDEV(E891:N891))/R$42</f>
        <v>#DIV/0!</v>
      </c>
    </row>
    <row r="892" spans="1:16" x14ac:dyDescent="0.2">
      <c r="A892" s="174">
        <v>10</v>
      </c>
      <c r="B892" s="419" t="s">
        <v>101</v>
      </c>
      <c r="C892" s="134" t="s">
        <v>86</v>
      </c>
      <c r="D892" s="127" t="s">
        <v>4</v>
      </c>
      <c r="E892" s="148"/>
      <c r="F892" s="148"/>
      <c r="G892" s="149"/>
      <c r="H892" s="149"/>
      <c r="I892" s="149"/>
      <c r="J892" s="149"/>
      <c r="K892" s="149"/>
      <c r="L892" s="149"/>
      <c r="M892" s="149"/>
      <c r="N892" s="157"/>
      <c r="O892" s="197" t="e">
        <f t="shared" si="151"/>
        <v>#DIV/0!</v>
      </c>
      <c r="P892" s="198" t="e">
        <f t="shared" si="153"/>
        <v>#DIV/0!</v>
      </c>
    </row>
    <row r="893" spans="1:16" x14ac:dyDescent="0.2">
      <c r="A893" s="174">
        <v>11</v>
      </c>
      <c r="B893" s="420"/>
      <c r="C893" s="134" t="s">
        <v>87</v>
      </c>
      <c r="D893" s="128" t="s">
        <v>6</v>
      </c>
      <c r="E893" s="148"/>
      <c r="F893" s="148"/>
      <c r="G893" s="149"/>
      <c r="H893" s="149"/>
      <c r="I893" s="149"/>
      <c r="J893" s="149"/>
      <c r="K893" s="149"/>
      <c r="L893" s="149"/>
      <c r="M893" s="149"/>
      <c r="N893" s="157"/>
      <c r="O893" s="197" t="e">
        <f t="shared" si="151"/>
        <v>#DIV/0!</v>
      </c>
      <c r="P893" s="198" t="e">
        <f>(STDEV(E893:N893))/R$43</f>
        <v>#DIV/0!</v>
      </c>
    </row>
    <row r="894" spans="1:16" x14ac:dyDescent="0.2">
      <c r="A894" s="174">
        <v>12</v>
      </c>
      <c r="B894" s="421" t="s">
        <v>30</v>
      </c>
      <c r="C894" s="179" t="s">
        <v>88</v>
      </c>
      <c r="D894" s="91" t="s">
        <v>4</v>
      </c>
      <c r="E894" s="148"/>
      <c r="F894" s="148"/>
      <c r="G894" s="149"/>
      <c r="H894" s="149"/>
      <c r="I894" s="149"/>
      <c r="J894" s="149"/>
      <c r="K894" s="149"/>
      <c r="L894" s="149"/>
      <c r="M894" s="149"/>
      <c r="N894" s="157"/>
      <c r="O894" s="197" t="e">
        <f t="shared" si="151"/>
        <v>#DIV/0!</v>
      </c>
      <c r="P894" s="198" t="e">
        <f t="shared" ref="P894:P895" si="154">(STDEV(E894:N894))/R$42</f>
        <v>#DIV/0!</v>
      </c>
    </row>
    <row r="895" spans="1:16" x14ac:dyDescent="0.2">
      <c r="A895" s="174">
        <v>13</v>
      </c>
      <c r="B895" s="418"/>
      <c r="C895" s="133" t="s">
        <v>89</v>
      </c>
      <c r="D895" s="90" t="s">
        <v>4</v>
      </c>
      <c r="E895" s="148"/>
      <c r="F895" s="148"/>
      <c r="G895" s="149"/>
      <c r="H895" s="149"/>
      <c r="I895" s="149"/>
      <c r="J895" s="149"/>
      <c r="K895" s="149"/>
      <c r="L895" s="149"/>
      <c r="M895" s="149"/>
      <c r="N895" s="157"/>
      <c r="O895" s="197" t="e">
        <f t="shared" si="151"/>
        <v>#DIV/0!</v>
      </c>
      <c r="P895" s="198" t="e">
        <f t="shared" si="154"/>
        <v>#DIV/0!</v>
      </c>
    </row>
    <row r="896" spans="1:16" x14ac:dyDescent="0.2">
      <c r="A896" s="174">
        <v>14</v>
      </c>
      <c r="B896" s="419" t="s">
        <v>31</v>
      </c>
      <c r="C896" s="134" t="s">
        <v>90</v>
      </c>
      <c r="D896" s="128" t="s">
        <v>5</v>
      </c>
      <c r="E896" s="148"/>
      <c r="F896" s="148"/>
      <c r="G896" s="149"/>
      <c r="H896" s="149"/>
      <c r="I896" s="149"/>
      <c r="J896" s="149"/>
      <c r="K896" s="149"/>
      <c r="L896" s="149"/>
      <c r="M896" s="149"/>
      <c r="N896" s="157"/>
      <c r="O896" s="197" t="e">
        <f t="shared" si="151"/>
        <v>#DIV/0!</v>
      </c>
      <c r="P896" s="198" t="e">
        <f>(STDEV(E896:N896))/R$44</f>
        <v>#DIV/0!</v>
      </c>
    </row>
    <row r="897" spans="1:16" x14ac:dyDescent="0.2">
      <c r="A897" s="174">
        <v>15</v>
      </c>
      <c r="B897" s="422"/>
      <c r="C897" s="134" t="s">
        <v>91</v>
      </c>
      <c r="D897" s="128" t="s">
        <v>6</v>
      </c>
      <c r="E897" s="150"/>
      <c r="F897" s="150"/>
      <c r="G897" s="150"/>
      <c r="H897" s="150"/>
      <c r="I897" s="148"/>
      <c r="J897" s="148"/>
      <c r="K897" s="149"/>
      <c r="L897" s="149"/>
      <c r="M897" s="149"/>
      <c r="N897" s="157"/>
      <c r="O897" s="197" t="e">
        <f t="shared" si="151"/>
        <v>#DIV/0!</v>
      </c>
      <c r="P897" s="198" t="e">
        <f>(STDEV(E897:N897))/R$43</f>
        <v>#DIV/0!</v>
      </c>
    </row>
    <row r="898" spans="1:16" x14ac:dyDescent="0.2">
      <c r="A898" s="174">
        <v>16</v>
      </c>
      <c r="B898" s="422"/>
      <c r="C898" s="134" t="s">
        <v>92</v>
      </c>
      <c r="D898" s="127" t="s">
        <v>4</v>
      </c>
      <c r="E898" s="151"/>
      <c r="F898" s="151"/>
      <c r="G898" s="151"/>
      <c r="H898" s="151"/>
      <c r="I898" s="151"/>
      <c r="J898" s="152"/>
      <c r="K898" s="149"/>
      <c r="L898" s="149"/>
      <c r="M898" s="149"/>
      <c r="N898" s="157"/>
      <c r="O898" s="197" t="e">
        <f t="shared" si="151"/>
        <v>#DIV/0!</v>
      </c>
      <c r="P898" s="198" t="e">
        <f t="shared" ref="P898:P906" si="155">(STDEV(E898:N898))/R$42</f>
        <v>#DIV/0!</v>
      </c>
    </row>
    <row r="899" spans="1:16" x14ac:dyDescent="0.2">
      <c r="A899" s="175">
        <v>17</v>
      </c>
      <c r="B899" s="422"/>
      <c r="C899" s="134" t="s">
        <v>93</v>
      </c>
      <c r="D899" s="127" t="s">
        <v>4</v>
      </c>
      <c r="E899" s="151"/>
      <c r="F899" s="151"/>
      <c r="G899" s="151"/>
      <c r="H899" s="151"/>
      <c r="I899" s="151"/>
      <c r="J899" s="152"/>
      <c r="K899" s="149"/>
      <c r="L899" s="149"/>
      <c r="M899" s="149"/>
      <c r="N899" s="157"/>
      <c r="O899" s="197" t="e">
        <f t="shared" si="151"/>
        <v>#DIV/0!</v>
      </c>
      <c r="P899" s="198" t="e">
        <f t="shared" si="155"/>
        <v>#DIV/0!</v>
      </c>
    </row>
    <row r="900" spans="1:16" x14ac:dyDescent="0.2">
      <c r="A900" s="175">
        <v>18</v>
      </c>
      <c r="B900" s="420"/>
      <c r="C900" s="134" t="s">
        <v>94</v>
      </c>
      <c r="D900" s="127" t="s">
        <v>4</v>
      </c>
      <c r="E900" s="151"/>
      <c r="F900" s="151"/>
      <c r="G900" s="151"/>
      <c r="H900" s="151"/>
      <c r="I900" s="151"/>
      <c r="J900" s="152"/>
      <c r="K900" s="149"/>
      <c r="L900" s="149"/>
      <c r="M900" s="149"/>
      <c r="N900" s="157"/>
      <c r="O900" s="197" t="e">
        <f t="shared" si="151"/>
        <v>#DIV/0!</v>
      </c>
      <c r="P900" s="198" t="e">
        <f t="shared" si="155"/>
        <v>#DIV/0!</v>
      </c>
    </row>
    <row r="901" spans="1:16" x14ac:dyDescent="0.2">
      <c r="A901" s="175">
        <v>19</v>
      </c>
      <c r="B901" s="421" t="s">
        <v>21</v>
      </c>
      <c r="C901" s="133" t="s">
        <v>95</v>
      </c>
      <c r="D901" s="90" t="s">
        <v>4</v>
      </c>
      <c r="E901" s="151"/>
      <c r="F901" s="151"/>
      <c r="G901" s="151"/>
      <c r="H901" s="151"/>
      <c r="I901" s="151"/>
      <c r="J901" s="152"/>
      <c r="K901" s="149"/>
      <c r="L901" s="149"/>
      <c r="M901" s="149"/>
      <c r="N901" s="157"/>
      <c r="O901" s="197" t="e">
        <f t="shared" si="151"/>
        <v>#DIV/0!</v>
      </c>
      <c r="P901" s="198" t="e">
        <f t="shared" si="155"/>
        <v>#DIV/0!</v>
      </c>
    </row>
    <row r="902" spans="1:16" x14ac:dyDescent="0.2">
      <c r="A902" s="175">
        <v>20</v>
      </c>
      <c r="B902" s="417"/>
      <c r="C902" s="133" t="s">
        <v>96</v>
      </c>
      <c r="D902" s="90" t="s">
        <v>4</v>
      </c>
      <c r="E902" s="151"/>
      <c r="F902" s="151"/>
      <c r="G902" s="151"/>
      <c r="H902" s="151"/>
      <c r="I902" s="151"/>
      <c r="J902" s="152"/>
      <c r="K902" s="149"/>
      <c r="L902" s="149"/>
      <c r="M902" s="149"/>
      <c r="N902" s="157"/>
      <c r="O902" s="197" t="e">
        <f t="shared" si="151"/>
        <v>#DIV/0!</v>
      </c>
      <c r="P902" s="198" t="e">
        <f t="shared" si="155"/>
        <v>#DIV/0!</v>
      </c>
    </row>
    <row r="903" spans="1:16" x14ac:dyDescent="0.2">
      <c r="A903" s="175">
        <v>21</v>
      </c>
      <c r="B903" s="418"/>
      <c r="C903" s="133" t="s">
        <v>97</v>
      </c>
      <c r="D903" s="90" t="s">
        <v>4</v>
      </c>
      <c r="E903" s="151"/>
      <c r="F903" s="151"/>
      <c r="G903" s="151"/>
      <c r="H903" s="151"/>
      <c r="I903" s="151"/>
      <c r="J903" s="152"/>
      <c r="K903" s="149"/>
      <c r="L903" s="149"/>
      <c r="M903" s="149"/>
      <c r="N903" s="157"/>
      <c r="O903" s="197" t="e">
        <f t="shared" si="151"/>
        <v>#DIV/0!</v>
      </c>
      <c r="P903" s="198" t="e">
        <f t="shared" si="155"/>
        <v>#DIV/0!</v>
      </c>
    </row>
    <row r="904" spans="1:16" x14ac:dyDescent="0.2">
      <c r="A904" s="175">
        <v>22</v>
      </c>
      <c r="B904" s="419" t="s">
        <v>32</v>
      </c>
      <c r="C904" s="134" t="s">
        <v>98</v>
      </c>
      <c r="D904" s="127" t="s">
        <v>4</v>
      </c>
      <c r="E904" s="151"/>
      <c r="F904" s="151"/>
      <c r="G904" s="151"/>
      <c r="H904" s="151"/>
      <c r="I904" s="151"/>
      <c r="J904" s="152"/>
      <c r="K904" s="149"/>
      <c r="L904" s="149"/>
      <c r="M904" s="149"/>
      <c r="N904" s="157"/>
      <c r="O904" s="197" t="e">
        <f t="shared" si="151"/>
        <v>#DIV/0!</v>
      </c>
      <c r="P904" s="198" t="e">
        <f t="shared" si="155"/>
        <v>#DIV/0!</v>
      </c>
    </row>
    <row r="905" spans="1:16" x14ac:dyDescent="0.2">
      <c r="A905" s="175">
        <v>23</v>
      </c>
      <c r="B905" s="422"/>
      <c r="C905" s="134" t="s">
        <v>100</v>
      </c>
      <c r="D905" s="129" t="s">
        <v>4</v>
      </c>
      <c r="E905" s="151"/>
      <c r="F905" s="151"/>
      <c r="G905" s="151"/>
      <c r="H905" s="151"/>
      <c r="I905" s="151"/>
      <c r="J905" s="152"/>
      <c r="K905" s="149"/>
      <c r="L905" s="149"/>
      <c r="M905" s="149"/>
      <c r="N905" s="157"/>
      <c r="O905" s="197" t="e">
        <f t="shared" si="151"/>
        <v>#DIV/0!</v>
      </c>
      <c r="P905" s="198" t="e">
        <f t="shared" si="155"/>
        <v>#DIV/0!</v>
      </c>
    </row>
    <row r="906" spans="1:16" ht="13.5" thickBot="1" x14ac:dyDescent="0.25">
      <c r="A906" s="189">
        <v>24</v>
      </c>
      <c r="B906" s="423"/>
      <c r="C906" s="135" t="s">
        <v>99</v>
      </c>
      <c r="D906" s="130" t="s">
        <v>4</v>
      </c>
      <c r="E906" s="158"/>
      <c r="F906" s="158"/>
      <c r="G906" s="158"/>
      <c r="H906" s="158"/>
      <c r="I906" s="158"/>
      <c r="J906" s="158"/>
      <c r="K906" s="159"/>
      <c r="L906" s="159"/>
      <c r="M906" s="159"/>
      <c r="N906" s="160"/>
      <c r="O906" s="197" t="e">
        <f t="shared" si="151"/>
        <v>#DIV/0!</v>
      </c>
      <c r="P906" s="198" t="e">
        <f t="shared" si="155"/>
        <v>#DIV/0!</v>
      </c>
    </row>
    <row r="907" spans="1:16" x14ac:dyDescent="0.2">
      <c r="A907" s="26"/>
      <c r="K907" s="26"/>
      <c r="M907" s="26"/>
      <c r="N907" s="26"/>
      <c r="O907" s="26"/>
      <c r="P907" s="26"/>
    </row>
    <row r="908" spans="1:16" x14ac:dyDescent="0.2">
      <c r="A908" s="217">
        <v>31</v>
      </c>
      <c r="B908" s="103" t="s">
        <v>54</v>
      </c>
      <c r="C908" s="213">
        <f>+$AI11</f>
        <v>0</v>
      </c>
      <c r="E908" s="415">
        <f t="shared" ref="E908:N908" si="156">+$AI11</f>
        <v>0</v>
      </c>
      <c r="F908" s="415">
        <f t="shared" si="156"/>
        <v>0</v>
      </c>
      <c r="G908" s="415">
        <f t="shared" si="156"/>
        <v>0</v>
      </c>
      <c r="H908" s="415">
        <f t="shared" si="156"/>
        <v>0</v>
      </c>
      <c r="I908" s="415">
        <f t="shared" si="156"/>
        <v>0</v>
      </c>
      <c r="J908" s="415">
        <f t="shared" si="156"/>
        <v>0</v>
      </c>
      <c r="K908" s="415">
        <f t="shared" si="156"/>
        <v>0</v>
      </c>
      <c r="L908" s="415">
        <f t="shared" si="156"/>
        <v>0</v>
      </c>
      <c r="M908" s="415">
        <f t="shared" si="156"/>
        <v>0</v>
      </c>
      <c r="N908" s="415">
        <f t="shared" si="156"/>
        <v>0</v>
      </c>
      <c r="O908" s="26"/>
      <c r="P908" s="26"/>
    </row>
    <row r="909" spans="1:16" ht="13.5" thickBot="1" x14ac:dyDescent="0.25">
      <c r="A909" s="26"/>
      <c r="K909" s="26"/>
      <c r="M909" s="26"/>
      <c r="N909" s="26"/>
      <c r="O909" s="195" t="s">
        <v>122</v>
      </c>
      <c r="P909" s="195" t="s">
        <v>56</v>
      </c>
    </row>
    <row r="910" spans="1:16" x14ac:dyDescent="0.2">
      <c r="A910" s="101"/>
      <c r="B910" s="102"/>
      <c r="C910" s="131"/>
      <c r="D910" s="99" t="s">
        <v>40</v>
      </c>
      <c r="E910" s="394" t="s">
        <v>42</v>
      </c>
      <c r="F910" s="395"/>
      <c r="G910" s="395"/>
      <c r="H910" s="395"/>
      <c r="I910" s="395"/>
      <c r="J910" s="395"/>
      <c r="K910" s="395"/>
      <c r="L910" s="395"/>
      <c r="M910" s="395"/>
      <c r="N910" s="396"/>
      <c r="O910" s="195" t="s">
        <v>123</v>
      </c>
      <c r="P910" s="195" t="s">
        <v>57</v>
      </c>
    </row>
    <row r="911" spans="1:16" ht="13.5" thickBot="1" x14ac:dyDescent="0.25">
      <c r="A911" s="93" t="s">
        <v>34</v>
      </c>
      <c r="B911" s="94" t="s">
        <v>39</v>
      </c>
      <c r="C911" s="95" t="s">
        <v>38</v>
      </c>
      <c r="D911" s="212" t="s">
        <v>37</v>
      </c>
      <c r="E911" s="145">
        <v>1</v>
      </c>
      <c r="F911" s="146">
        <v>2</v>
      </c>
      <c r="G911" s="147">
        <v>3</v>
      </c>
      <c r="H911" s="147">
        <v>4</v>
      </c>
      <c r="I911" s="147">
        <v>5</v>
      </c>
      <c r="J911" s="147">
        <v>6</v>
      </c>
      <c r="K911" s="147">
        <v>7</v>
      </c>
      <c r="L911" s="147">
        <v>8</v>
      </c>
      <c r="M911" s="147">
        <v>9</v>
      </c>
      <c r="N911" s="144">
        <v>10</v>
      </c>
      <c r="O911" s="196" t="s">
        <v>55</v>
      </c>
      <c r="P911" s="196" t="s">
        <v>113</v>
      </c>
    </row>
    <row r="912" spans="1:16" x14ac:dyDescent="0.2">
      <c r="A912" s="174">
        <v>1</v>
      </c>
      <c r="B912" s="416" t="s">
        <v>27</v>
      </c>
      <c r="C912" s="133" t="s">
        <v>77</v>
      </c>
      <c r="D912" s="89" t="s">
        <v>4</v>
      </c>
      <c r="E912" s="153"/>
      <c r="F912" s="153"/>
      <c r="G912" s="154"/>
      <c r="H912" s="154"/>
      <c r="I912" s="154"/>
      <c r="J912" s="154"/>
      <c r="K912" s="154"/>
      <c r="L912" s="154"/>
      <c r="M912" s="154"/>
      <c r="N912" s="156"/>
      <c r="O912" s="197" t="e">
        <f t="shared" ref="O912:O935" si="157">ROUND(AVERAGE(E912:N912),0)</f>
        <v>#DIV/0!</v>
      </c>
      <c r="P912" s="198" t="e">
        <f>(STDEV(E912:N912))/R$42</f>
        <v>#DIV/0!</v>
      </c>
    </row>
    <row r="913" spans="1:16" x14ac:dyDescent="0.2">
      <c r="A913" s="174">
        <v>2</v>
      </c>
      <c r="B913" s="417"/>
      <c r="C913" s="178" t="s">
        <v>78</v>
      </c>
      <c r="D913" s="90" t="s">
        <v>4</v>
      </c>
      <c r="E913" s="148"/>
      <c r="F913" s="148"/>
      <c r="G913" s="149"/>
      <c r="H913" s="149"/>
      <c r="I913" s="149"/>
      <c r="J913" s="149"/>
      <c r="K913" s="149"/>
      <c r="L913" s="149"/>
      <c r="M913" s="149"/>
      <c r="N913" s="157"/>
      <c r="O913" s="197" t="e">
        <f t="shared" si="157"/>
        <v>#DIV/0!</v>
      </c>
      <c r="P913" s="198" t="e">
        <f t="shared" ref="P913:P918" si="158">(STDEV(E913:N913))/R$42</f>
        <v>#DIV/0!</v>
      </c>
    </row>
    <row r="914" spans="1:16" x14ac:dyDescent="0.2">
      <c r="A914" s="174">
        <v>3</v>
      </c>
      <c r="B914" s="417"/>
      <c r="C914" s="133" t="s">
        <v>79</v>
      </c>
      <c r="D914" s="90" t="s">
        <v>4</v>
      </c>
      <c r="E914" s="148"/>
      <c r="F914" s="148"/>
      <c r="G914" s="149"/>
      <c r="H914" s="149"/>
      <c r="I914" s="149"/>
      <c r="J914" s="149"/>
      <c r="K914" s="149"/>
      <c r="L914" s="149"/>
      <c r="M914" s="149"/>
      <c r="N914" s="157"/>
      <c r="O914" s="197" t="e">
        <f t="shared" si="157"/>
        <v>#DIV/0!</v>
      </c>
      <c r="P914" s="198" t="e">
        <f t="shared" si="158"/>
        <v>#DIV/0!</v>
      </c>
    </row>
    <row r="915" spans="1:16" x14ac:dyDescent="0.2">
      <c r="A915" s="174">
        <v>4</v>
      </c>
      <c r="B915" s="418"/>
      <c r="C915" s="133" t="s">
        <v>80</v>
      </c>
      <c r="D915" s="90" t="s">
        <v>4</v>
      </c>
      <c r="E915" s="148"/>
      <c r="F915" s="148"/>
      <c r="G915" s="149"/>
      <c r="H915" s="149"/>
      <c r="I915" s="149"/>
      <c r="J915" s="149"/>
      <c r="K915" s="149"/>
      <c r="L915" s="149"/>
      <c r="M915" s="149"/>
      <c r="N915" s="157"/>
      <c r="O915" s="197" t="e">
        <f t="shared" si="157"/>
        <v>#DIV/0!</v>
      </c>
      <c r="P915" s="198" t="e">
        <f t="shared" si="158"/>
        <v>#DIV/0!</v>
      </c>
    </row>
    <row r="916" spans="1:16" x14ac:dyDescent="0.2">
      <c r="A916" s="174">
        <v>5</v>
      </c>
      <c r="B916" s="419" t="s">
        <v>28</v>
      </c>
      <c r="C916" s="134" t="s">
        <v>81</v>
      </c>
      <c r="D916" s="127" t="s">
        <v>4</v>
      </c>
      <c r="E916" s="148"/>
      <c r="F916" s="148"/>
      <c r="G916" s="149"/>
      <c r="H916" s="149"/>
      <c r="I916" s="149"/>
      <c r="J916" s="149"/>
      <c r="K916" s="149"/>
      <c r="L916" s="149"/>
      <c r="M916" s="149"/>
      <c r="N916" s="157"/>
      <c r="O916" s="197" t="e">
        <f t="shared" si="157"/>
        <v>#DIV/0!</v>
      </c>
      <c r="P916" s="198" t="e">
        <f t="shared" si="158"/>
        <v>#DIV/0!</v>
      </c>
    </row>
    <row r="917" spans="1:16" x14ac:dyDescent="0.2">
      <c r="A917" s="174">
        <v>6</v>
      </c>
      <c r="B917" s="420"/>
      <c r="C917" s="134" t="s">
        <v>82</v>
      </c>
      <c r="D917" s="127" t="s">
        <v>4</v>
      </c>
      <c r="E917" s="148"/>
      <c r="F917" s="148"/>
      <c r="G917" s="169"/>
      <c r="H917" s="149"/>
      <c r="I917" s="149"/>
      <c r="J917" s="149"/>
      <c r="K917" s="149"/>
      <c r="L917" s="149"/>
      <c r="M917" s="149"/>
      <c r="N917" s="157"/>
      <c r="O917" s="197" t="e">
        <f t="shared" si="157"/>
        <v>#DIV/0!</v>
      </c>
      <c r="P917" s="198" t="e">
        <f t="shared" si="158"/>
        <v>#DIV/0!</v>
      </c>
    </row>
    <row r="918" spans="1:16" x14ac:dyDescent="0.2">
      <c r="A918" s="174">
        <v>7</v>
      </c>
      <c r="B918" s="421" t="s">
        <v>29</v>
      </c>
      <c r="C918" s="133" t="s">
        <v>83</v>
      </c>
      <c r="D918" s="90" t="s">
        <v>4</v>
      </c>
      <c r="E918" s="148"/>
      <c r="F918" s="148"/>
      <c r="G918" s="149"/>
      <c r="H918" s="149"/>
      <c r="I918" s="149"/>
      <c r="J918" s="149"/>
      <c r="K918" s="149"/>
      <c r="L918" s="149"/>
      <c r="M918" s="149"/>
      <c r="N918" s="157"/>
      <c r="O918" s="197" t="e">
        <f t="shared" si="157"/>
        <v>#DIV/0!</v>
      </c>
      <c r="P918" s="198" t="e">
        <f t="shared" si="158"/>
        <v>#DIV/0!</v>
      </c>
    </row>
    <row r="919" spans="1:16" x14ac:dyDescent="0.2">
      <c r="A919" s="174">
        <v>8</v>
      </c>
      <c r="B919" s="417"/>
      <c r="C919" s="133" t="s">
        <v>84</v>
      </c>
      <c r="D919" s="90" t="s">
        <v>6</v>
      </c>
      <c r="E919" s="148"/>
      <c r="F919" s="148"/>
      <c r="G919" s="149"/>
      <c r="H919" s="149"/>
      <c r="I919" s="149"/>
      <c r="J919" s="149"/>
      <c r="K919" s="149"/>
      <c r="L919" s="149"/>
      <c r="M919" s="149"/>
      <c r="N919" s="157"/>
      <c r="O919" s="197" t="e">
        <f t="shared" si="157"/>
        <v>#DIV/0!</v>
      </c>
      <c r="P919" s="198" t="e">
        <f>(STDEV(E919:N919))/R$43</f>
        <v>#DIV/0!</v>
      </c>
    </row>
    <row r="920" spans="1:16" x14ac:dyDescent="0.2">
      <c r="A920" s="174">
        <v>9</v>
      </c>
      <c r="B920" s="418"/>
      <c r="C920" s="133" t="s">
        <v>85</v>
      </c>
      <c r="D920" s="90" t="s">
        <v>4</v>
      </c>
      <c r="E920" s="148"/>
      <c r="F920" s="148"/>
      <c r="G920" s="149"/>
      <c r="H920" s="149"/>
      <c r="I920" s="149"/>
      <c r="J920" s="149"/>
      <c r="K920" s="149"/>
      <c r="L920" s="149"/>
      <c r="M920" s="149"/>
      <c r="N920" s="157"/>
      <c r="O920" s="197" t="e">
        <f t="shared" si="157"/>
        <v>#DIV/0!</v>
      </c>
      <c r="P920" s="198" t="e">
        <f t="shared" ref="P920:P921" si="159">(STDEV(E920:N920))/R$42</f>
        <v>#DIV/0!</v>
      </c>
    </row>
    <row r="921" spans="1:16" x14ac:dyDescent="0.2">
      <c r="A921" s="174">
        <v>10</v>
      </c>
      <c r="B921" s="419" t="s">
        <v>101</v>
      </c>
      <c r="C921" s="134" t="s">
        <v>86</v>
      </c>
      <c r="D921" s="127" t="s">
        <v>4</v>
      </c>
      <c r="E921" s="148"/>
      <c r="F921" s="148"/>
      <c r="G921" s="149"/>
      <c r="H921" s="149"/>
      <c r="I921" s="149"/>
      <c r="J921" s="149"/>
      <c r="K921" s="149"/>
      <c r="L921" s="149"/>
      <c r="M921" s="149"/>
      <c r="N921" s="157"/>
      <c r="O921" s="197" t="e">
        <f t="shared" si="157"/>
        <v>#DIV/0!</v>
      </c>
      <c r="P921" s="198" t="e">
        <f t="shared" si="159"/>
        <v>#DIV/0!</v>
      </c>
    </row>
    <row r="922" spans="1:16" x14ac:dyDescent="0.2">
      <c r="A922" s="174">
        <v>11</v>
      </c>
      <c r="B922" s="420"/>
      <c r="C922" s="134" t="s">
        <v>87</v>
      </c>
      <c r="D922" s="128" t="s">
        <v>6</v>
      </c>
      <c r="E922" s="148"/>
      <c r="F922" s="148"/>
      <c r="G922" s="149"/>
      <c r="H922" s="149"/>
      <c r="I922" s="149"/>
      <c r="J922" s="149"/>
      <c r="K922" s="149"/>
      <c r="L922" s="149"/>
      <c r="M922" s="149"/>
      <c r="N922" s="157"/>
      <c r="O922" s="197" t="e">
        <f t="shared" si="157"/>
        <v>#DIV/0!</v>
      </c>
      <c r="P922" s="198" t="e">
        <f>(STDEV(E922:N922))/R$43</f>
        <v>#DIV/0!</v>
      </c>
    </row>
    <row r="923" spans="1:16" x14ac:dyDescent="0.2">
      <c r="A923" s="174">
        <v>12</v>
      </c>
      <c r="B923" s="421" t="s">
        <v>30</v>
      </c>
      <c r="C923" s="179" t="s">
        <v>88</v>
      </c>
      <c r="D923" s="91" t="s">
        <v>4</v>
      </c>
      <c r="E923" s="148"/>
      <c r="F923" s="148"/>
      <c r="G923" s="149"/>
      <c r="H923" s="149"/>
      <c r="I923" s="149"/>
      <c r="J923" s="149"/>
      <c r="K923" s="149"/>
      <c r="L923" s="149"/>
      <c r="M923" s="149"/>
      <c r="N923" s="157"/>
      <c r="O923" s="197" t="e">
        <f t="shared" si="157"/>
        <v>#DIV/0!</v>
      </c>
      <c r="P923" s="198" t="e">
        <f t="shared" ref="P923:P924" si="160">(STDEV(E923:N923))/R$42</f>
        <v>#DIV/0!</v>
      </c>
    </row>
    <row r="924" spans="1:16" x14ac:dyDescent="0.2">
      <c r="A924" s="174">
        <v>13</v>
      </c>
      <c r="B924" s="418"/>
      <c r="C924" s="133" t="s">
        <v>89</v>
      </c>
      <c r="D924" s="90" t="s">
        <v>4</v>
      </c>
      <c r="E924" s="148"/>
      <c r="F924" s="148"/>
      <c r="G924" s="149"/>
      <c r="H924" s="149"/>
      <c r="I924" s="149"/>
      <c r="J924" s="149"/>
      <c r="K924" s="149"/>
      <c r="L924" s="149"/>
      <c r="M924" s="149"/>
      <c r="N924" s="157"/>
      <c r="O924" s="197" t="e">
        <f t="shared" si="157"/>
        <v>#DIV/0!</v>
      </c>
      <c r="P924" s="198" t="e">
        <f t="shared" si="160"/>
        <v>#DIV/0!</v>
      </c>
    </row>
    <row r="925" spans="1:16" x14ac:dyDescent="0.2">
      <c r="A925" s="174">
        <v>14</v>
      </c>
      <c r="B925" s="419" t="s">
        <v>31</v>
      </c>
      <c r="C925" s="134" t="s">
        <v>90</v>
      </c>
      <c r="D925" s="128" t="s">
        <v>5</v>
      </c>
      <c r="E925" s="148"/>
      <c r="F925" s="148"/>
      <c r="G925" s="149"/>
      <c r="H925" s="149"/>
      <c r="I925" s="149"/>
      <c r="J925" s="149"/>
      <c r="K925" s="149"/>
      <c r="L925" s="149"/>
      <c r="M925" s="149"/>
      <c r="N925" s="157"/>
      <c r="O925" s="197" t="e">
        <f t="shared" si="157"/>
        <v>#DIV/0!</v>
      </c>
      <c r="P925" s="198" t="e">
        <f>(STDEV(E925:N925))/R$44</f>
        <v>#DIV/0!</v>
      </c>
    </row>
    <row r="926" spans="1:16" x14ac:dyDescent="0.2">
      <c r="A926" s="174">
        <v>15</v>
      </c>
      <c r="B926" s="422"/>
      <c r="C926" s="134" t="s">
        <v>91</v>
      </c>
      <c r="D926" s="128" t="s">
        <v>6</v>
      </c>
      <c r="E926" s="150"/>
      <c r="F926" s="150"/>
      <c r="G926" s="150"/>
      <c r="H926" s="150"/>
      <c r="I926" s="148"/>
      <c r="J926" s="148"/>
      <c r="K926" s="149"/>
      <c r="L926" s="149"/>
      <c r="M926" s="149"/>
      <c r="N926" s="157"/>
      <c r="O926" s="197" t="e">
        <f t="shared" si="157"/>
        <v>#DIV/0!</v>
      </c>
      <c r="P926" s="198" t="e">
        <f>(STDEV(E926:N926))/R$43</f>
        <v>#DIV/0!</v>
      </c>
    </row>
    <row r="927" spans="1:16" x14ac:dyDescent="0.2">
      <c r="A927" s="174">
        <v>16</v>
      </c>
      <c r="B927" s="422"/>
      <c r="C927" s="134" t="s">
        <v>92</v>
      </c>
      <c r="D927" s="127" t="s">
        <v>4</v>
      </c>
      <c r="E927" s="151"/>
      <c r="F927" s="151"/>
      <c r="G927" s="151"/>
      <c r="H927" s="151"/>
      <c r="I927" s="151"/>
      <c r="J927" s="152"/>
      <c r="K927" s="149"/>
      <c r="L927" s="149"/>
      <c r="M927" s="149"/>
      <c r="N927" s="157"/>
      <c r="O927" s="197" t="e">
        <f t="shared" si="157"/>
        <v>#DIV/0!</v>
      </c>
      <c r="P927" s="198" t="e">
        <f t="shared" ref="P927:P935" si="161">(STDEV(E927:N927))/R$42</f>
        <v>#DIV/0!</v>
      </c>
    </row>
    <row r="928" spans="1:16" x14ac:dyDescent="0.2">
      <c r="A928" s="175">
        <v>17</v>
      </c>
      <c r="B928" s="422"/>
      <c r="C928" s="134" t="s">
        <v>93</v>
      </c>
      <c r="D928" s="127" t="s">
        <v>4</v>
      </c>
      <c r="E928" s="151"/>
      <c r="F928" s="151"/>
      <c r="G928" s="151"/>
      <c r="H928" s="151"/>
      <c r="I928" s="151"/>
      <c r="J928" s="152"/>
      <c r="K928" s="149"/>
      <c r="L928" s="149"/>
      <c r="M928" s="149"/>
      <c r="N928" s="157"/>
      <c r="O928" s="197" t="e">
        <f t="shared" si="157"/>
        <v>#DIV/0!</v>
      </c>
      <c r="P928" s="198" t="e">
        <f t="shared" si="161"/>
        <v>#DIV/0!</v>
      </c>
    </row>
    <row r="929" spans="1:16" x14ac:dyDescent="0.2">
      <c r="A929" s="175">
        <v>18</v>
      </c>
      <c r="B929" s="420"/>
      <c r="C929" s="134" t="s">
        <v>94</v>
      </c>
      <c r="D929" s="127" t="s">
        <v>4</v>
      </c>
      <c r="E929" s="151"/>
      <c r="F929" s="151"/>
      <c r="G929" s="151"/>
      <c r="H929" s="151"/>
      <c r="I929" s="151"/>
      <c r="J929" s="152"/>
      <c r="K929" s="149"/>
      <c r="L929" s="149"/>
      <c r="M929" s="149"/>
      <c r="N929" s="157"/>
      <c r="O929" s="197" t="e">
        <f t="shared" si="157"/>
        <v>#DIV/0!</v>
      </c>
      <c r="P929" s="198" t="e">
        <f t="shared" si="161"/>
        <v>#DIV/0!</v>
      </c>
    </row>
    <row r="930" spans="1:16" x14ac:dyDescent="0.2">
      <c r="A930" s="175">
        <v>19</v>
      </c>
      <c r="B930" s="421" t="s">
        <v>21</v>
      </c>
      <c r="C930" s="133" t="s">
        <v>95</v>
      </c>
      <c r="D930" s="90" t="s">
        <v>4</v>
      </c>
      <c r="E930" s="151"/>
      <c r="F930" s="151"/>
      <c r="G930" s="151"/>
      <c r="H930" s="151"/>
      <c r="I930" s="151"/>
      <c r="J930" s="152"/>
      <c r="K930" s="149"/>
      <c r="L930" s="149"/>
      <c r="M930" s="149"/>
      <c r="N930" s="157"/>
      <c r="O930" s="197" t="e">
        <f t="shared" si="157"/>
        <v>#DIV/0!</v>
      </c>
      <c r="P930" s="198" t="e">
        <f t="shared" si="161"/>
        <v>#DIV/0!</v>
      </c>
    </row>
    <row r="931" spans="1:16" x14ac:dyDescent="0.2">
      <c r="A931" s="175">
        <v>20</v>
      </c>
      <c r="B931" s="417"/>
      <c r="C931" s="133" t="s">
        <v>96</v>
      </c>
      <c r="D931" s="90" t="s">
        <v>4</v>
      </c>
      <c r="E931" s="151"/>
      <c r="F931" s="151"/>
      <c r="G931" s="151"/>
      <c r="H931" s="151"/>
      <c r="I931" s="151"/>
      <c r="J931" s="152"/>
      <c r="K931" s="149"/>
      <c r="L931" s="149"/>
      <c r="M931" s="149"/>
      <c r="N931" s="157"/>
      <c r="O931" s="197" t="e">
        <f t="shared" si="157"/>
        <v>#DIV/0!</v>
      </c>
      <c r="P931" s="198" t="e">
        <f t="shared" si="161"/>
        <v>#DIV/0!</v>
      </c>
    </row>
    <row r="932" spans="1:16" x14ac:dyDescent="0.2">
      <c r="A932" s="175">
        <v>21</v>
      </c>
      <c r="B932" s="418"/>
      <c r="C932" s="133" t="s">
        <v>97</v>
      </c>
      <c r="D932" s="90" t="s">
        <v>4</v>
      </c>
      <c r="E932" s="151"/>
      <c r="F932" s="151"/>
      <c r="G932" s="151"/>
      <c r="H932" s="151"/>
      <c r="I932" s="151"/>
      <c r="J932" s="152"/>
      <c r="K932" s="149"/>
      <c r="L932" s="149"/>
      <c r="M932" s="149"/>
      <c r="N932" s="157"/>
      <c r="O932" s="197" t="e">
        <f t="shared" si="157"/>
        <v>#DIV/0!</v>
      </c>
      <c r="P932" s="198" t="e">
        <f t="shared" si="161"/>
        <v>#DIV/0!</v>
      </c>
    </row>
    <row r="933" spans="1:16" x14ac:dyDescent="0.2">
      <c r="A933" s="175">
        <v>22</v>
      </c>
      <c r="B933" s="419" t="s">
        <v>32</v>
      </c>
      <c r="C933" s="134" t="s">
        <v>98</v>
      </c>
      <c r="D933" s="127" t="s">
        <v>4</v>
      </c>
      <c r="E933" s="151"/>
      <c r="F933" s="151"/>
      <c r="G933" s="151"/>
      <c r="H933" s="151"/>
      <c r="I933" s="151"/>
      <c r="J933" s="152"/>
      <c r="K933" s="149"/>
      <c r="L933" s="149"/>
      <c r="M933" s="149"/>
      <c r="N933" s="157"/>
      <c r="O933" s="197" t="e">
        <f t="shared" si="157"/>
        <v>#DIV/0!</v>
      </c>
      <c r="P933" s="198" t="e">
        <f t="shared" si="161"/>
        <v>#DIV/0!</v>
      </c>
    </row>
    <row r="934" spans="1:16" x14ac:dyDescent="0.2">
      <c r="A934" s="175">
        <v>23</v>
      </c>
      <c r="B934" s="422"/>
      <c r="C934" s="134" t="s">
        <v>100</v>
      </c>
      <c r="D934" s="129" t="s">
        <v>4</v>
      </c>
      <c r="E934" s="151"/>
      <c r="F934" s="151"/>
      <c r="G934" s="151"/>
      <c r="H934" s="151"/>
      <c r="I934" s="151"/>
      <c r="J934" s="152"/>
      <c r="K934" s="149"/>
      <c r="L934" s="149"/>
      <c r="M934" s="149"/>
      <c r="N934" s="157"/>
      <c r="O934" s="197" t="e">
        <f t="shared" si="157"/>
        <v>#DIV/0!</v>
      </c>
      <c r="P934" s="198" t="e">
        <f t="shared" si="161"/>
        <v>#DIV/0!</v>
      </c>
    </row>
    <row r="935" spans="1:16" ht="13.5" thickBot="1" x14ac:dyDescent="0.25">
      <c r="A935" s="189">
        <v>24</v>
      </c>
      <c r="B935" s="423"/>
      <c r="C935" s="135" t="s">
        <v>99</v>
      </c>
      <c r="D935" s="130" t="s">
        <v>4</v>
      </c>
      <c r="E935" s="158"/>
      <c r="F935" s="158"/>
      <c r="G935" s="158"/>
      <c r="H935" s="158"/>
      <c r="I935" s="158"/>
      <c r="J935" s="158"/>
      <c r="K935" s="159"/>
      <c r="L935" s="159"/>
      <c r="M935" s="159"/>
      <c r="N935" s="160"/>
      <c r="O935" s="197" t="e">
        <f t="shared" si="157"/>
        <v>#DIV/0!</v>
      </c>
      <c r="P935" s="198" t="e">
        <f t="shared" si="161"/>
        <v>#DIV/0!</v>
      </c>
    </row>
    <row r="936" spans="1:16" x14ac:dyDescent="0.2">
      <c r="A936" s="26"/>
      <c r="K936" s="26"/>
      <c r="M936" s="26"/>
      <c r="N936" s="26"/>
      <c r="O936" s="26"/>
      <c r="P936" s="26"/>
    </row>
    <row r="937" spans="1:16" x14ac:dyDescent="0.2">
      <c r="A937" s="217">
        <v>32</v>
      </c>
      <c r="B937" s="103" t="s">
        <v>54</v>
      </c>
      <c r="C937" s="213">
        <f>+$AJ11</f>
        <v>0</v>
      </c>
      <c r="E937" s="415">
        <f t="shared" ref="E937:N937" si="162">+$AJ11</f>
        <v>0</v>
      </c>
      <c r="F937" s="415">
        <f t="shared" si="162"/>
        <v>0</v>
      </c>
      <c r="G937" s="415">
        <f t="shared" si="162"/>
        <v>0</v>
      </c>
      <c r="H937" s="415">
        <f t="shared" si="162"/>
        <v>0</v>
      </c>
      <c r="I937" s="415">
        <f t="shared" si="162"/>
        <v>0</v>
      </c>
      <c r="J937" s="415">
        <f t="shared" si="162"/>
        <v>0</v>
      </c>
      <c r="K937" s="415">
        <f t="shared" si="162"/>
        <v>0</v>
      </c>
      <c r="L937" s="415">
        <f t="shared" si="162"/>
        <v>0</v>
      </c>
      <c r="M937" s="415">
        <f t="shared" si="162"/>
        <v>0</v>
      </c>
      <c r="N937" s="415">
        <f t="shared" si="162"/>
        <v>0</v>
      </c>
      <c r="O937" s="26"/>
      <c r="P937" s="26"/>
    </row>
    <row r="938" spans="1:16" ht="13.5" thickBot="1" x14ac:dyDescent="0.25">
      <c r="A938" s="26"/>
      <c r="K938" s="26"/>
      <c r="M938" s="26"/>
      <c r="N938" s="26"/>
      <c r="O938" s="195" t="s">
        <v>122</v>
      </c>
      <c r="P938" s="195" t="s">
        <v>56</v>
      </c>
    </row>
    <row r="939" spans="1:16" x14ac:dyDescent="0.2">
      <c r="A939" s="101"/>
      <c r="B939" s="102"/>
      <c r="C939" s="131"/>
      <c r="D939" s="99" t="s">
        <v>40</v>
      </c>
      <c r="E939" s="394" t="s">
        <v>42</v>
      </c>
      <c r="F939" s="395"/>
      <c r="G939" s="395"/>
      <c r="H939" s="395"/>
      <c r="I939" s="395"/>
      <c r="J939" s="395"/>
      <c r="K939" s="395"/>
      <c r="L939" s="395"/>
      <c r="M939" s="395"/>
      <c r="N939" s="396"/>
      <c r="O939" s="195" t="s">
        <v>123</v>
      </c>
      <c r="P939" s="195" t="s">
        <v>57</v>
      </c>
    </row>
    <row r="940" spans="1:16" ht="13.5" thickBot="1" x14ac:dyDescent="0.25">
      <c r="A940" s="93" t="s">
        <v>34</v>
      </c>
      <c r="B940" s="94" t="s">
        <v>39</v>
      </c>
      <c r="C940" s="95" t="s">
        <v>38</v>
      </c>
      <c r="D940" s="212" t="s">
        <v>37</v>
      </c>
      <c r="E940" s="145">
        <v>1</v>
      </c>
      <c r="F940" s="146">
        <v>2</v>
      </c>
      <c r="G940" s="147">
        <v>3</v>
      </c>
      <c r="H940" s="147">
        <v>4</v>
      </c>
      <c r="I940" s="147">
        <v>5</v>
      </c>
      <c r="J940" s="147">
        <v>6</v>
      </c>
      <c r="K940" s="147">
        <v>7</v>
      </c>
      <c r="L940" s="147">
        <v>8</v>
      </c>
      <c r="M940" s="147">
        <v>9</v>
      </c>
      <c r="N940" s="144">
        <v>10</v>
      </c>
      <c r="O940" s="196" t="s">
        <v>55</v>
      </c>
      <c r="P940" s="196" t="s">
        <v>113</v>
      </c>
    </row>
    <row r="941" spans="1:16" x14ac:dyDescent="0.2">
      <c r="A941" s="174">
        <v>1</v>
      </c>
      <c r="B941" s="416" t="s">
        <v>27</v>
      </c>
      <c r="C941" s="133" t="s">
        <v>77</v>
      </c>
      <c r="D941" s="89" t="s">
        <v>4</v>
      </c>
      <c r="E941" s="153"/>
      <c r="F941" s="153"/>
      <c r="G941" s="154"/>
      <c r="H941" s="154"/>
      <c r="I941" s="154"/>
      <c r="J941" s="154"/>
      <c r="K941" s="154"/>
      <c r="L941" s="154"/>
      <c r="M941" s="154"/>
      <c r="N941" s="156"/>
      <c r="O941" s="197" t="e">
        <f t="shared" ref="O941:O964" si="163">ROUND(AVERAGE(E941:N941),0)</f>
        <v>#DIV/0!</v>
      </c>
      <c r="P941" s="198" t="e">
        <f>(STDEV(E941:N941))/R$42</f>
        <v>#DIV/0!</v>
      </c>
    </row>
    <row r="942" spans="1:16" x14ac:dyDescent="0.2">
      <c r="A942" s="174">
        <v>2</v>
      </c>
      <c r="B942" s="417"/>
      <c r="C942" s="178" t="s">
        <v>78</v>
      </c>
      <c r="D942" s="90" t="s">
        <v>4</v>
      </c>
      <c r="E942" s="148"/>
      <c r="F942" s="148"/>
      <c r="G942" s="149"/>
      <c r="H942" s="149"/>
      <c r="I942" s="149"/>
      <c r="J942" s="149"/>
      <c r="K942" s="149"/>
      <c r="L942" s="149"/>
      <c r="M942" s="149"/>
      <c r="N942" s="157"/>
      <c r="O942" s="197" t="e">
        <f t="shared" si="163"/>
        <v>#DIV/0!</v>
      </c>
      <c r="P942" s="198" t="e">
        <f t="shared" ref="P942:P947" si="164">(STDEV(E942:N942))/R$42</f>
        <v>#DIV/0!</v>
      </c>
    </row>
    <row r="943" spans="1:16" x14ac:dyDescent="0.2">
      <c r="A943" s="174">
        <v>3</v>
      </c>
      <c r="B943" s="417"/>
      <c r="C943" s="133" t="s">
        <v>79</v>
      </c>
      <c r="D943" s="90" t="s">
        <v>4</v>
      </c>
      <c r="E943" s="148"/>
      <c r="F943" s="148"/>
      <c r="G943" s="149"/>
      <c r="H943" s="149"/>
      <c r="I943" s="149"/>
      <c r="J943" s="149"/>
      <c r="K943" s="149"/>
      <c r="L943" s="149"/>
      <c r="M943" s="149"/>
      <c r="N943" s="157"/>
      <c r="O943" s="197" t="e">
        <f t="shared" si="163"/>
        <v>#DIV/0!</v>
      </c>
      <c r="P943" s="198" t="e">
        <f t="shared" si="164"/>
        <v>#DIV/0!</v>
      </c>
    </row>
    <row r="944" spans="1:16" x14ac:dyDescent="0.2">
      <c r="A944" s="174">
        <v>4</v>
      </c>
      <c r="B944" s="418"/>
      <c r="C944" s="133" t="s">
        <v>80</v>
      </c>
      <c r="D944" s="90" t="s">
        <v>4</v>
      </c>
      <c r="E944" s="148"/>
      <c r="F944" s="148"/>
      <c r="G944" s="149"/>
      <c r="H944" s="149"/>
      <c r="I944" s="149"/>
      <c r="J944" s="149"/>
      <c r="K944" s="149"/>
      <c r="L944" s="149"/>
      <c r="M944" s="149"/>
      <c r="N944" s="157"/>
      <c r="O944" s="197" t="e">
        <f t="shared" si="163"/>
        <v>#DIV/0!</v>
      </c>
      <c r="P944" s="198" t="e">
        <f t="shared" si="164"/>
        <v>#DIV/0!</v>
      </c>
    </row>
    <row r="945" spans="1:16" x14ac:dyDescent="0.2">
      <c r="A945" s="174">
        <v>5</v>
      </c>
      <c r="B945" s="419" t="s">
        <v>28</v>
      </c>
      <c r="C945" s="134" t="s">
        <v>81</v>
      </c>
      <c r="D945" s="127" t="s">
        <v>4</v>
      </c>
      <c r="E945" s="148"/>
      <c r="F945" s="148"/>
      <c r="G945" s="149"/>
      <c r="H945" s="149"/>
      <c r="I945" s="149"/>
      <c r="J945" s="149"/>
      <c r="K945" s="149"/>
      <c r="L945" s="149"/>
      <c r="M945" s="149"/>
      <c r="N945" s="157"/>
      <c r="O945" s="197" t="e">
        <f t="shared" si="163"/>
        <v>#DIV/0!</v>
      </c>
      <c r="P945" s="198" t="e">
        <f t="shared" si="164"/>
        <v>#DIV/0!</v>
      </c>
    </row>
    <row r="946" spans="1:16" x14ac:dyDescent="0.2">
      <c r="A946" s="174">
        <v>6</v>
      </c>
      <c r="B946" s="420"/>
      <c r="C946" s="134" t="s">
        <v>82</v>
      </c>
      <c r="D946" s="127" t="s">
        <v>4</v>
      </c>
      <c r="E946" s="148"/>
      <c r="F946" s="148"/>
      <c r="G946" s="169"/>
      <c r="H946" s="149"/>
      <c r="I946" s="149"/>
      <c r="J946" s="149"/>
      <c r="K946" s="149"/>
      <c r="L946" s="149"/>
      <c r="M946" s="149"/>
      <c r="N946" s="157"/>
      <c r="O946" s="197" t="e">
        <f t="shared" si="163"/>
        <v>#DIV/0!</v>
      </c>
      <c r="P946" s="198" t="e">
        <f t="shared" si="164"/>
        <v>#DIV/0!</v>
      </c>
    </row>
    <row r="947" spans="1:16" x14ac:dyDescent="0.2">
      <c r="A947" s="174">
        <v>7</v>
      </c>
      <c r="B947" s="421" t="s">
        <v>29</v>
      </c>
      <c r="C947" s="133" t="s">
        <v>83</v>
      </c>
      <c r="D947" s="90" t="s">
        <v>4</v>
      </c>
      <c r="E947" s="148"/>
      <c r="F947" s="148"/>
      <c r="G947" s="149"/>
      <c r="H947" s="149"/>
      <c r="I947" s="149"/>
      <c r="J947" s="149"/>
      <c r="K947" s="149"/>
      <c r="L947" s="149"/>
      <c r="M947" s="149"/>
      <c r="N947" s="157"/>
      <c r="O947" s="197" t="e">
        <f t="shared" si="163"/>
        <v>#DIV/0!</v>
      </c>
      <c r="P947" s="198" t="e">
        <f t="shared" si="164"/>
        <v>#DIV/0!</v>
      </c>
    </row>
    <row r="948" spans="1:16" x14ac:dyDescent="0.2">
      <c r="A948" s="174">
        <v>8</v>
      </c>
      <c r="B948" s="417"/>
      <c r="C948" s="133" t="s">
        <v>84</v>
      </c>
      <c r="D948" s="90" t="s">
        <v>6</v>
      </c>
      <c r="E948" s="148"/>
      <c r="F948" s="148"/>
      <c r="G948" s="149"/>
      <c r="H948" s="149"/>
      <c r="I948" s="149"/>
      <c r="J948" s="149"/>
      <c r="K948" s="149"/>
      <c r="L948" s="149"/>
      <c r="M948" s="149"/>
      <c r="N948" s="157"/>
      <c r="O948" s="197" t="e">
        <f t="shared" si="163"/>
        <v>#DIV/0!</v>
      </c>
      <c r="P948" s="198" t="e">
        <f>(STDEV(E948:N948))/R$43</f>
        <v>#DIV/0!</v>
      </c>
    </row>
    <row r="949" spans="1:16" x14ac:dyDescent="0.2">
      <c r="A949" s="174">
        <v>9</v>
      </c>
      <c r="B949" s="418"/>
      <c r="C949" s="133" t="s">
        <v>85</v>
      </c>
      <c r="D949" s="90" t="s">
        <v>4</v>
      </c>
      <c r="E949" s="148"/>
      <c r="F949" s="148"/>
      <c r="G949" s="149"/>
      <c r="H949" s="149"/>
      <c r="I949" s="149"/>
      <c r="J949" s="149"/>
      <c r="K949" s="149"/>
      <c r="L949" s="149"/>
      <c r="M949" s="149"/>
      <c r="N949" s="157"/>
      <c r="O949" s="197" t="e">
        <f t="shared" si="163"/>
        <v>#DIV/0!</v>
      </c>
      <c r="P949" s="198" t="e">
        <f t="shared" ref="P949:P950" si="165">(STDEV(E949:N949))/R$42</f>
        <v>#DIV/0!</v>
      </c>
    </row>
    <row r="950" spans="1:16" x14ac:dyDescent="0.2">
      <c r="A950" s="174">
        <v>10</v>
      </c>
      <c r="B950" s="419" t="s">
        <v>101</v>
      </c>
      <c r="C950" s="134" t="s">
        <v>86</v>
      </c>
      <c r="D950" s="127" t="s">
        <v>4</v>
      </c>
      <c r="E950" s="148"/>
      <c r="F950" s="148"/>
      <c r="G950" s="149"/>
      <c r="H950" s="149"/>
      <c r="I950" s="149"/>
      <c r="J950" s="149"/>
      <c r="K950" s="149"/>
      <c r="L950" s="149"/>
      <c r="M950" s="149"/>
      <c r="N950" s="157"/>
      <c r="O950" s="197" t="e">
        <f t="shared" si="163"/>
        <v>#DIV/0!</v>
      </c>
      <c r="P950" s="198" t="e">
        <f t="shared" si="165"/>
        <v>#DIV/0!</v>
      </c>
    </row>
    <row r="951" spans="1:16" x14ac:dyDescent="0.2">
      <c r="A951" s="174">
        <v>11</v>
      </c>
      <c r="B951" s="420"/>
      <c r="C951" s="134" t="s">
        <v>87</v>
      </c>
      <c r="D951" s="128" t="s">
        <v>6</v>
      </c>
      <c r="E951" s="148"/>
      <c r="F951" s="148"/>
      <c r="G951" s="149"/>
      <c r="H951" s="149"/>
      <c r="I951" s="149"/>
      <c r="J951" s="149"/>
      <c r="K951" s="149"/>
      <c r="L951" s="149"/>
      <c r="M951" s="149"/>
      <c r="N951" s="157"/>
      <c r="O951" s="197" t="e">
        <f t="shared" si="163"/>
        <v>#DIV/0!</v>
      </c>
      <c r="P951" s="198" t="e">
        <f>(STDEV(E951:N951))/R$43</f>
        <v>#DIV/0!</v>
      </c>
    </row>
    <row r="952" spans="1:16" x14ac:dyDescent="0.2">
      <c r="A952" s="174">
        <v>12</v>
      </c>
      <c r="B952" s="421" t="s">
        <v>30</v>
      </c>
      <c r="C952" s="179" t="s">
        <v>88</v>
      </c>
      <c r="D952" s="91" t="s">
        <v>4</v>
      </c>
      <c r="E952" s="148"/>
      <c r="F952" s="148"/>
      <c r="G952" s="149"/>
      <c r="H952" s="149"/>
      <c r="I952" s="149"/>
      <c r="J952" s="149"/>
      <c r="K952" s="149"/>
      <c r="L952" s="149"/>
      <c r="M952" s="149"/>
      <c r="N952" s="157"/>
      <c r="O952" s="197" t="e">
        <f t="shared" si="163"/>
        <v>#DIV/0!</v>
      </c>
      <c r="P952" s="198" t="e">
        <f t="shared" ref="P952:P953" si="166">(STDEV(E952:N952))/R$42</f>
        <v>#DIV/0!</v>
      </c>
    </row>
    <row r="953" spans="1:16" x14ac:dyDescent="0.2">
      <c r="A953" s="174">
        <v>13</v>
      </c>
      <c r="B953" s="418"/>
      <c r="C953" s="133" t="s">
        <v>89</v>
      </c>
      <c r="D953" s="90" t="s">
        <v>4</v>
      </c>
      <c r="E953" s="148"/>
      <c r="F953" s="148"/>
      <c r="G953" s="149"/>
      <c r="H953" s="149"/>
      <c r="I953" s="149"/>
      <c r="J953" s="149"/>
      <c r="K953" s="149"/>
      <c r="L953" s="149"/>
      <c r="M953" s="149"/>
      <c r="N953" s="157"/>
      <c r="O953" s="197" t="e">
        <f t="shared" si="163"/>
        <v>#DIV/0!</v>
      </c>
      <c r="P953" s="198" t="e">
        <f t="shared" si="166"/>
        <v>#DIV/0!</v>
      </c>
    </row>
    <row r="954" spans="1:16" x14ac:dyDescent="0.2">
      <c r="A954" s="174">
        <v>14</v>
      </c>
      <c r="B954" s="419" t="s">
        <v>31</v>
      </c>
      <c r="C954" s="134" t="s">
        <v>90</v>
      </c>
      <c r="D954" s="128" t="s">
        <v>5</v>
      </c>
      <c r="E954" s="148"/>
      <c r="F954" s="148"/>
      <c r="G954" s="149"/>
      <c r="H954" s="149"/>
      <c r="I954" s="149"/>
      <c r="J954" s="149"/>
      <c r="K954" s="149"/>
      <c r="L954" s="149"/>
      <c r="M954" s="149"/>
      <c r="N954" s="157"/>
      <c r="O954" s="197" t="e">
        <f t="shared" si="163"/>
        <v>#DIV/0!</v>
      </c>
      <c r="P954" s="198" t="e">
        <f>(STDEV(E954:N954))/R$44</f>
        <v>#DIV/0!</v>
      </c>
    </row>
    <row r="955" spans="1:16" x14ac:dyDescent="0.2">
      <c r="A955" s="174">
        <v>15</v>
      </c>
      <c r="B955" s="422"/>
      <c r="C955" s="134" t="s">
        <v>91</v>
      </c>
      <c r="D955" s="128" t="s">
        <v>6</v>
      </c>
      <c r="E955" s="150"/>
      <c r="F955" s="150"/>
      <c r="G955" s="150"/>
      <c r="H955" s="150"/>
      <c r="I955" s="148"/>
      <c r="J955" s="148"/>
      <c r="K955" s="149"/>
      <c r="L955" s="149"/>
      <c r="M955" s="149"/>
      <c r="N955" s="157"/>
      <c r="O955" s="197" t="e">
        <f t="shared" si="163"/>
        <v>#DIV/0!</v>
      </c>
      <c r="P955" s="198" t="e">
        <f>(STDEV(E955:N955))/R$43</f>
        <v>#DIV/0!</v>
      </c>
    </row>
    <row r="956" spans="1:16" x14ac:dyDescent="0.2">
      <c r="A956" s="174">
        <v>16</v>
      </c>
      <c r="B956" s="422"/>
      <c r="C956" s="134" t="s">
        <v>92</v>
      </c>
      <c r="D956" s="127" t="s">
        <v>4</v>
      </c>
      <c r="E956" s="151"/>
      <c r="F956" s="151"/>
      <c r="G956" s="151"/>
      <c r="H956" s="151"/>
      <c r="I956" s="151"/>
      <c r="J956" s="152"/>
      <c r="K956" s="149"/>
      <c r="L956" s="149"/>
      <c r="M956" s="149"/>
      <c r="N956" s="157"/>
      <c r="O956" s="197" t="e">
        <f t="shared" si="163"/>
        <v>#DIV/0!</v>
      </c>
      <c r="P956" s="198" t="e">
        <f t="shared" ref="P956:P964" si="167">(STDEV(E956:N956))/R$42</f>
        <v>#DIV/0!</v>
      </c>
    </row>
    <row r="957" spans="1:16" x14ac:dyDescent="0.2">
      <c r="A957" s="175">
        <v>17</v>
      </c>
      <c r="B957" s="422"/>
      <c r="C957" s="134" t="s">
        <v>93</v>
      </c>
      <c r="D957" s="127" t="s">
        <v>4</v>
      </c>
      <c r="E957" s="151"/>
      <c r="F957" s="151"/>
      <c r="G957" s="151"/>
      <c r="H957" s="151"/>
      <c r="I957" s="151"/>
      <c r="J957" s="152"/>
      <c r="K957" s="149"/>
      <c r="L957" s="149"/>
      <c r="M957" s="149"/>
      <c r="N957" s="157"/>
      <c r="O957" s="197" t="e">
        <f t="shared" si="163"/>
        <v>#DIV/0!</v>
      </c>
      <c r="P957" s="198" t="e">
        <f t="shared" si="167"/>
        <v>#DIV/0!</v>
      </c>
    </row>
    <row r="958" spans="1:16" x14ac:dyDescent="0.2">
      <c r="A958" s="175">
        <v>18</v>
      </c>
      <c r="B958" s="420"/>
      <c r="C958" s="134" t="s">
        <v>94</v>
      </c>
      <c r="D958" s="127" t="s">
        <v>4</v>
      </c>
      <c r="E958" s="151"/>
      <c r="F958" s="151"/>
      <c r="G958" s="151"/>
      <c r="H958" s="151"/>
      <c r="I958" s="151"/>
      <c r="J958" s="152"/>
      <c r="K958" s="149"/>
      <c r="L958" s="149"/>
      <c r="M958" s="149"/>
      <c r="N958" s="157"/>
      <c r="O958" s="197" t="e">
        <f t="shared" si="163"/>
        <v>#DIV/0!</v>
      </c>
      <c r="P958" s="198" t="e">
        <f t="shared" si="167"/>
        <v>#DIV/0!</v>
      </c>
    </row>
    <row r="959" spans="1:16" x14ac:dyDescent="0.2">
      <c r="A959" s="175">
        <v>19</v>
      </c>
      <c r="B959" s="421" t="s">
        <v>21</v>
      </c>
      <c r="C959" s="133" t="s">
        <v>95</v>
      </c>
      <c r="D959" s="90" t="s">
        <v>4</v>
      </c>
      <c r="E959" s="151"/>
      <c r="F959" s="151"/>
      <c r="G959" s="151"/>
      <c r="H959" s="151"/>
      <c r="I959" s="151"/>
      <c r="J959" s="152"/>
      <c r="K959" s="149"/>
      <c r="L959" s="149"/>
      <c r="M959" s="149"/>
      <c r="N959" s="157"/>
      <c r="O959" s="197" t="e">
        <f t="shared" si="163"/>
        <v>#DIV/0!</v>
      </c>
      <c r="P959" s="198" t="e">
        <f t="shared" si="167"/>
        <v>#DIV/0!</v>
      </c>
    </row>
    <row r="960" spans="1:16" x14ac:dyDescent="0.2">
      <c r="A960" s="175">
        <v>20</v>
      </c>
      <c r="B960" s="417"/>
      <c r="C960" s="133" t="s">
        <v>96</v>
      </c>
      <c r="D960" s="90" t="s">
        <v>4</v>
      </c>
      <c r="E960" s="151"/>
      <c r="F960" s="151"/>
      <c r="G960" s="151"/>
      <c r="H960" s="151"/>
      <c r="I960" s="151"/>
      <c r="J960" s="152"/>
      <c r="K960" s="149"/>
      <c r="L960" s="149"/>
      <c r="M960" s="149"/>
      <c r="N960" s="157"/>
      <c r="O960" s="197" t="e">
        <f t="shared" si="163"/>
        <v>#DIV/0!</v>
      </c>
      <c r="P960" s="198" t="e">
        <f t="shared" si="167"/>
        <v>#DIV/0!</v>
      </c>
    </row>
    <row r="961" spans="1:16" x14ac:dyDescent="0.2">
      <c r="A961" s="175">
        <v>21</v>
      </c>
      <c r="B961" s="418"/>
      <c r="C961" s="133" t="s">
        <v>97</v>
      </c>
      <c r="D961" s="90" t="s">
        <v>4</v>
      </c>
      <c r="E961" s="151"/>
      <c r="F961" s="151"/>
      <c r="G961" s="151"/>
      <c r="H961" s="151"/>
      <c r="I961" s="151"/>
      <c r="J961" s="152"/>
      <c r="K961" s="149"/>
      <c r="L961" s="149"/>
      <c r="M961" s="149"/>
      <c r="N961" s="157"/>
      <c r="O961" s="197" t="e">
        <f t="shared" si="163"/>
        <v>#DIV/0!</v>
      </c>
      <c r="P961" s="198" t="e">
        <f t="shared" si="167"/>
        <v>#DIV/0!</v>
      </c>
    </row>
    <row r="962" spans="1:16" x14ac:dyDescent="0.2">
      <c r="A962" s="175">
        <v>22</v>
      </c>
      <c r="B962" s="419" t="s">
        <v>32</v>
      </c>
      <c r="C962" s="134" t="s">
        <v>98</v>
      </c>
      <c r="D962" s="127" t="s">
        <v>4</v>
      </c>
      <c r="E962" s="151"/>
      <c r="F962" s="151"/>
      <c r="G962" s="151"/>
      <c r="H962" s="151"/>
      <c r="I962" s="151"/>
      <c r="J962" s="152"/>
      <c r="K962" s="149"/>
      <c r="L962" s="149"/>
      <c r="M962" s="149"/>
      <c r="N962" s="157"/>
      <c r="O962" s="197" t="e">
        <f t="shared" si="163"/>
        <v>#DIV/0!</v>
      </c>
      <c r="P962" s="198" t="e">
        <f t="shared" si="167"/>
        <v>#DIV/0!</v>
      </c>
    </row>
    <row r="963" spans="1:16" x14ac:dyDescent="0.2">
      <c r="A963" s="175">
        <v>23</v>
      </c>
      <c r="B963" s="422"/>
      <c r="C963" s="134" t="s">
        <v>100</v>
      </c>
      <c r="D963" s="129" t="s">
        <v>4</v>
      </c>
      <c r="E963" s="151"/>
      <c r="F963" s="151"/>
      <c r="G963" s="151"/>
      <c r="H963" s="151"/>
      <c r="I963" s="151"/>
      <c r="J963" s="152"/>
      <c r="K963" s="149"/>
      <c r="L963" s="149"/>
      <c r="M963" s="149"/>
      <c r="N963" s="157"/>
      <c r="O963" s="197" t="e">
        <f t="shared" si="163"/>
        <v>#DIV/0!</v>
      </c>
      <c r="P963" s="198" t="e">
        <f t="shared" si="167"/>
        <v>#DIV/0!</v>
      </c>
    </row>
    <row r="964" spans="1:16" ht="13.5" thickBot="1" x14ac:dyDescent="0.25">
      <c r="A964" s="189">
        <v>24</v>
      </c>
      <c r="B964" s="423"/>
      <c r="C964" s="135" t="s">
        <v>99</v>
      </c>
      <c r="D964" s="130" t="s">
        <v>4</v>
      </c>
      <c r="E964" s="158"/>
      <c r="F964" s="158"/>
      <c r="G964" s="158"/>
      <c r="H964" s="158"/>
      <c r="I964" s="158"/>
      <c r="J964" s="158"/>
      <c r="K964" s="159"/>
      <c r="L964" s="159"/>
      <c r="M964" s="159"/>
      <c r="N964" s="160"/>
      <c r="O964" s="197" t="e">
        <f t="shared" si="163"/>
        <v>#DIV/0!</v>
      </c>
      <c r="P964" s="198" t="e">
        <f t="shared" si="167"/>
        <v>#DIV/0!</v>
      </c>
    </row>
    <row r="965" spans="1:16" x14ac:dyDescent="0.2">
      <c r="A965" s="26"/>
      <c r="K965" s="26"/>
      <c r="M965" s="26"/>
      <c r="N965" s="26"/>
      <c r="O965" s="26"/>
      <c r="P965" s="26"/>
    </row>
    <row r="966" spans="1:16" x14ac:dyDescent="0.2">
      <c r="A966" s="217">
        <v>33</v>
      </c>
      <c r="B966" s="103" t="s">
        <v>54</v>
      </c>
      <c r="C966" s="213">
        <f>+$AK11</f>
        <v>0</v>
      </c>
      <c r="E966" s="415">
        <f t="shared" ref="E966:N966" si="168">+$AK11</f>
        <v>0</v>
      </c>
      <c r="F966" s="415">
        <f t="shared" si="168"/>
        <v>0</v>
      </c>
      <c r="G966" s="415">
        <f t="shared" si="168"/>
        <v>0</v>
      </c>
      <c r="H966" s="415">
        <f t="shared" si="168"/>
        <v>0</v>
      </c>
      <c r="I966" s="415">
        <f t="shared" si="168"/>
        <v>0</v>
      </c>
      <c r="J966" s="415">
        <f t="shared" si="168"/>
        <v>0</v>
      </c>
      <c r="K966" s="415">
        <f t="shared" si="168"/>
        <v>0</v>
      </c>
      <c r="L966" s="415">
        <f t="shared" si="168"/>
        <v>0</v>
      </c>
      <c r="M966" s="415">
        <f t="shared" si="168"/>
        <v>0</v>
      </c>
      <c r="N966" s="415">
        <f t="shared" si="168"/>
        <v>0</v>
      </c>
      <c r="O966" s="52" t="s">
        <v>58</v>
      </c>
      <c r="P966" s="26"/>
    </row>
    <row r="967" spans="1:16" ht="13.5" thickBot="1" x14ac:dyDescent="0.25">
      <c r="A967" s="26"/>
      <c r="I967" s="14"/>
      <c r="J967" s="14"/>
      <c r="K967" s="14"/>
      <c r="M967" s="26"/>
      <c r="N967" s="26"/>
      <c r="O967" s="195" t="s">
        <v>122</v>
      </c>
      <c r="P967" s="195" t="s">
        <v>56</v>
      </c>
    </row>
    <row r="968" spans="1:16" x14ac:dyDescent="0.2">
      <c r="A968" s="101"/>
      <c r="B968" s="102"/>
      <c r="C968" s="131"/>
      <c r="D968" s="99" t="s">
        <v>40</v>
      </c>
      <c r="E968" s="394" t="s">
        <v>42</v>
      </c>
      <c r="F968" s="395"/>
      <c r="G968" s="395"/>
      <c r="H968" s="395"/>
      <c r="I968" s="395"/>
      <c r="J968" s="395"/>
      <c r="K968" s="395"/>
      <c r="L968" s="395"/>
      <c r="M968" s="395"/>
      <c r="N968" s="395"/>
      <c r="O968" s="195" t="s">
        <v>123</v>
      </c>
      <c r="P968" s="195" t="s">
        <v>57</v>
      </c>
    </row>
    <row r="969" spans="1:16" ht="13.5" thickBot="1" x14ac:dyDescent="0.25">
      <c r="A969" s="93" t="s">
        <v>34</v>
      </c>
      <c r="B969" s="94" t="s">
        <v>39</v>
      </c>
      <c r="C969" s="95" t="s">
        <v>38</v>
      </c>
      <c r="D969" s="212" t="s">
        <v>37</v>
      </c>
      <c r="E969" s="145">
        <v>1</v>
      </c>
      <c r="F969" s="146">
        <v>2</v>
      </c>
      <c r="G969" s="147">
        <v>3</v>
      </c>
      <c r="H969" s="147">
        <v>4</v>
      </c>
      <c r="I969" s="147">
        <v>5</v>
      </c>
      <c r="J969" s="147">
        <v>6</v>
      </c>
      <c r="K969" s="147">
        <v>7</v>
      </c>
      <c r="L969" s="147">
        <v>8</v>
      </c>
      <c r="M969" s="147">
        <v>9</v>
      </c>
      <c r="N969" s="191">
        <v>10</v>
      </c>
      <c r="O969" s="196" t="s">
        <v>55</v>
      </c>
      <c r="P969" s="196" t="s">
        <v>113</v>
      </c>
    </row>
    <row r="970" spans="1:16" x14ac:dyDescent="0.2">
      <c r="A970" s="174">
        <v>1</v>
      </c>
      <c r="B970" s="416" t="s">
        <v>27</v>
      </c>
      <c r="C970" s="133" t="s">
        <v>77</v>
      </c>
      <c r="D970" s="89" t="s">
        <v>4</v>
      </c>
      <c r="E970" s="153"/>
      <c r="F970" s="153"/>
      <c r="G970" s="154"/>
      <c r="H970" s="154"/>
      <c r="I970" s="154"/>
      <c r="J970" s="154"/>
      <c r="K970" s="154"/>
      <c r="L970" s="154"/>
      <c r="M970" s="154"/>
      <c r="N970" s="192"/>
      <c r="O970" s="197" t="e">
        <f t="shared" ref="O970:O993" si="169">ROUND(AVERAGE(E970:N970),0)</f>
        <v>#DIV/0!</v>
      </c>
      <c r="P970" s="198" t="e">
        <f>(STDEV(E970:N970))/R$42</f>
        <v>#DIV/0!</v>
      </c>
    </row>
    <row r="971" spans="1:16" x14ac:dyDescent="0.2">
      <c r="A971" s="174">
        <v>2</v>
      </c>
      <c r="B971" s="417"/>
      <c r="C971" s="178" t="s">
        <v>78</v>
      </c>
      <c r="D971" s="90" t="s">
        <v>4</v>
      </c>
      <c r="E971" s="148"/>
      <c r="F971" s="148"/>
      <c r="G971" s="149"/>
      <c r="H971" s="149"/>
      <c r="I971" s="149"/>
      <c r="J971" s="149"/>
      <c r="K971" s="149"/>
      <c r="L971" s="149"/>
      <c r="M971" s="149"/>
      <c r="N971" s="193"/>
      <c r="O971" s="197" t="e">
        <f t="shared" si="169"/>
        <v>#DIV/0!</v>
      </c>
      <c r="P971" s="198" t="e">
        <f t="shared" ref="P971:P976" si="170">(STDEV(E971:N971))/R$42</f>
        <v>#DIV/0!</v>
      </c>
    </row>
    <row r="972" spans="1:16" x14ac:dyDescent="0.2">
      <c r="A972" s="174">
        <v>3</v>
      </c>
      <c r="B972" s="417"/>
      <c r="C972" s="133" t="s">
        <v>79</v>
      </c>
      <c r="D972" s="90" t="s">
        <v>4</v>
      </c>
      <c r="E972" s="148"/>
      <c r="F972" s="148"/>
      <c r="G972" s="149"/>
      <c r="H972" s="149"/>
      <c r="I972" s="149"/>
      <c r="J972" s="149"/>
      <c r="K972" s="149"/>
      <c r="L972" s="149"/>
      <c r="M972" s="149"/>
      <c r="N972" s="193"/>
      <c r="O972" s="197" t="e">
        <f t="shared" si="169"/>
        <v>#DIV/0!</v>
      </c>
      <c r="P972" s="198" t="e">
        <f t="shared" si="170"/>
        <v>#DIV/0!</v>
      </c>
    </row>
    <row r="973" spans="1:16" x14ac:dyDescent="0.2">
      <c r="A973" s="174">
        <v>4</v>
      </c>
      <c r="B973" s="418"/>
      <c r="C973" s="133" t="s">
        <v>80</v>
      </c>
      <c r="D973" s="90" t="s">
        <v>4</v>
      </c>
      <c r="E973" s="148"/>
      <c r="F973" s="148"/>
      <c r="G973" s="149"/>
      <c r="H973" s="149"/>
      <c r="I973" s="149"/>
      <c r="J973" s="149"/>
      <c r="K973" s="149"/>
      <c r="L973" s="149"/>
      <c r="M973" s="149"/>
      <c r="N973" s="193"/>
      <c r="O973" s="197" t="e">
        <f t="shared" si="169"/>
        <v>#DIV/0!</v>
      </c>
      <c r="P973" s="198" t="e">
        <f t="shared" si="170"/>
        <v>#DIV/0!</v>
      </c>
    </row>
    <row r="974" spans="1:16" x14ac:dyDescent="0.2">
      <c r="A974" s="174">
        <v>5</v>
      </c>
      <c r="B974" s="419" t="s">
        <v>28</v>
      </c>
      <c r="C974" s="134" t="s">
        <v>81</v>
      </c>
      <c r="D974" s="127" t="s">
        <v>4</v>
      </c>
      <c r="E974" s="148"/>
      <c r="F974" s="148"/>
      <c r="G974" s="149"/>
      <c r="H974" s="149"/>
      <c r="I974" s="149"/>
      <c r="J974" s="149"/>
      <c r="K974" s="149"/>
      <c r="L974" s="149"/>
      <c r="M974" s="149"/>
      <c r="N974" s="193"/>
      <c r="O974" s="197" t="e">
        <f t="shared" si="169"/>
        <v>#DIV/0!</v>
      </c>
      <c r="P974" s="198" t="e">
        <f t="shared" si="170"/>
        <v>#DIV/0!</v>
      </c>
    </row>
    <row r="975" spans="1:16" x14ac:dyDescent="0.2">
      <c r="A975" s="174">
        <v>6</v>
      </c>
      <c r="B975" s="420"/>
      <c r="C975" s="134" t="s">
        <v>82</v>
      </c>
      <c r="D975" s="127" t="s">
        <v>4</v>
      </c>
      <c r="E975" s="148"/>
      <c r="F975" s="148"/>
      <c r="G975" s="169"/>
      <c r="H975" s="149"/>
      <c r="I975" s="149"/>
      <c r="J975" s="149"/>
      <c r="K975" s="149"/>
      <c r="L975" s="149"/>
      <c r="M975" s="149"/>
      <c r="N975" s="193"/>
      <c r="O975" s="197" t="e">
        <f t="shared" si="169"/>
        <v>#DIV/0!</v>
      </c>
      <c r="P975" s="198" t="e">
        <f t="shared" si="170"/>
        <v>#DIV/0!</v>
      </c>
    </row>
    <row r="976" spans="1:16" x14ac:dyDescent="0.2">
      <c r="A976" s="174">
        <v>7</v>
      </c>
      <c r="B976" s="421" t="s">
        <v>29</v>
      </c>
      <c r="C976" s="133" t="s">
        <v>83</v>
      </c>
      <c r="D976" s="90" t="s">
        <v>4</v>
      </c>
      <c r="E976" s="148"/>
      <c r="F976" s="148"/>
      <c r="G976" s="149"/>
      <c r="H976" s="149"/>
      <c r="I976" s="149"/>
      <c r="J976" s="149"/>
      <c r="K976" s="149"/>
      <c r="L976" s="149"/>
      <c r="M976" s="149"/>
      <c r="N976" s="193"/>
      <c r="O976" s="197" t="e">
        <f t="shared" si="169"/>
        <v>#DIV/0!</v>
      </c>
      <c r="P976" s="198" t="e">
        <f t="shared" si="170"/>
        <v>#DIV/0!</v>
      </c>
    </row>
    <row r="977" spans="1:16" x14ac:dyDescent="0.2">
      <c r="A977" s="174">
        <v>8</v>
      </c>
      <c r="B977" s="417"/>
      <c r="C977" s="133" t="s">
        <v>84</v>
      </c>
      <c r="D977" s="90" t="s">
        <v>6</v>
      </c>
      <c r="E977" s="148"/>
      <c r="F977" s="148"/>
      <c r="G977" s="149"/>
      <c r="H977" s="149"/>
      <c r="I977" s="149"/>
      <c r="J977" s="149"/>
      <c r="K977" s="149"/>
      <c r="L977" s="149"/>
      <c r="M977" s="149"/>
      <c r="N977" s="193"/>
      <c r="O977" s="197" t="e">
        <f t="shared" si="169"/>
        <v>#DIV/0!</v>
      </c>
      <c r="P977" s="198" t="e">
        <f>(STDEV(E977:N977))/R$43</f>
        <v>#DIV/0!</v>
      </c>
    </row>
    <row r="978" spans="1:16" x14ac:dyDescent="0.2">
      <c r="A978" s="174">
        <v>9</v>
      </c>
      <c r="B978" s="418"/>
      <c r="C978" s="133" t="s">
        <v>85</v>
      </c>
      <c r="D978" s="90" t="s">
        <v>4</v>
      </c>
      <c r="E978" s="148"/>
      <c r="F978" s="148"/>
      <c r="G978" s="149"/>
      <c r="H978" s="149"/>
      <c r="I978" s="149"/>
      <c r="J978" s="149"/>
      <c r="K978" s="149"/>
      <c r="L978" s="149"/>
      <c r="M978" s="149"/>
      <c r="N978" s="193"/>
      <c r="O978" s="197" t="e">
        <f t="shared" si="169"/>
        <v>#DIV/0!</v>
      </c>
      <c r="P978" s="198" t="e">
        <f t="shared" ref="P978:P979" si="171">(STDEV(E978:N978))/R$42</f>
        <v>#DIV/0!</v>
      </c>
    </row>
    <row r="979" spans="1:16" x14ac:dyDescent="0.2">
      <c r="A979" s="174">
        <v>10</v>
      </c>
      <c r="B979" s="419" t="s">
        <v>101</v>
      </c>
      <c r="C979" s="134" t="s">
        <v>86</v>
      </c>
      <c r="D979" s="127" t="s">
        <v>4</v>
      </c>
      <c r="E979" s="148"/>
      <c r="F979" s="148"/>
      <c r="G979" s="149"/>
      <c r="H979" s="149"/>
      <c r="I979" s="149"/>
      <c r="J979" s="149"/>
      <c r="K979" s="149"/>
      <c r="L979" s="149"/>
      <c r="M979" s="149"/>
      <c r="N979" s="193"/>
      <c r="O979" s="197" t="e">
        <f t="shared" si="169"/>
        <v>#DIV/0!</v>
      </c>
      <c r="P979" s="198" t="e">
        <f t="shared" si="171"/>
        <v>#DIV/0!</v>
      </c>
    </row>
    <row r="980" spans="1:16" x14ac:dyDescent="0.2">
      <c r="A980" s="174">
        <v>11</v>
      </c>
      <c r="B980" s="420"/>
      <c r="C980" s="134" t="s">
        <v>87</v>
      </c>
      <c r="D980" s="128" t="s">
        <v>6</v>
      </c>
      <c r="E980" s="148"/>
      <c r="F980" s="148"/>
      <c r="G980" s="149"/>
      <c r="H980" s="149"/>
      <c r="I980" s="149"/>
      <c r="J980" s="149"/>
      <c r="K980" s="149"/>
      <c r="L980" s="149"/>
      <c r="M980" s="149"/>
      <c r="N980" s="193"/>
      <c r="O980" s="197" t="e">
        <f t="shared" si="169"/>
        <v>#DIV/0!</v>
      </c>
      <c r="P980" s="198" t="e">
        <f>(STDEV(E980:N980))/R$43</f>
        <v>#DIV/0!</v>
      </c>
    </row>
    <row r="981" spans="1:16" x14ac:dyDescent="0.2">
      <c r="A981" s="174">
        <v>12</v>
      </c>
      <c r="B981" s="421" t="s">
        <v>30</v>
      </c>
      <c r="C981" s="179" t="s">
        <v>88</v>
      </c>
      <c r="D981" s="91" t="s">
        <v>4</v>
      </c>
      <c r="E981" s="148"/>
      <c r="F981" s="148"/>
      <c r="G981" s="149"/>
      <c r="H981" s="149"/>
      <c r="I981" s="149"/>
      <c r="J981" s="149"/>
      <c r="K981" s="149"/>
      <c r="L981" s="149"/>
      <c r="M981" s="149"/>
      <c r="N981" s="193"/>
      <c r="O981" s="197" t="e">
        <f t="shared" si="169"/>
        <v>#DIV/0!</v>
      </c>
      <c r="P981" s="198" t="e">
        <f t="shared" ref="P981:P982" si="172">(STDEV(E981:N981))/R$42</f>
        <v>#DIV/0!</v>
      </c>
    </row>
    <row r="982" spans="1:16" x14ac:dyDescent="0.2">
      <c r="A982" s="174">
        <v>13</v>
      </c>
      <c r="B982" s="418"/>
      <c r="C982" s="133" t="s">
        <v>89</v>
      </c>
      <c r="D982" s="90" t="s">
        <v>4</v>
      </c>
      <c r="E982" s="148"/>
      <c r="F982" s="148"/>
      <c r="G982" s="149"/>
      <c r="H982" s="149"/>
      <c r="I982" s="149"/>
      <c r="J982" s="149"/>
      <c r="K982" s="149"/>
      <c r="L982" s="149"/>
      <c r="M982" s="149"/>
      <c r="N982" s="193"/>
      <c r="O982" s="197" t="e">
        <f t="shared" si="169"/>
        <v>#DIV/0!</v>
      </c>
      <c r="P982" s="198" t="e">
        <f t="shared" si="172"/>
        <v>#DIV/0!</v>
      </c>
    </row>
    <row r="983" spans="1:16" x14ac:dyDescent="0.2">
      <c r="A983" s="174">
        <v>14</v>
      </c>
      <c r="B983" s="419" t="s">
        <v>31</v>
      </c>
      <c r="C983" s="134" t="s">
        <v>90</v>
      </c>
      <c r="D983" s="128" t="s">
        <v>5</v>
      </c>
      <c r="E983" s="148"/>
      <c r="F983" s="148"/>
      <c r="G983" s="149"/>
      <c r="H983" s="149"/>
      <c r="I983" s="149"/>
      <c r="J983" s="149"/>
      <c r="K983" s="149"/>
      <c r="L983" s="149"/>
      <c r="M983" s="149"/>
      <c r="N983" s="193"/>
      <c r="O983" s="197" t="e">
        <f t="shared" si="169"/>
        <v>#DIV/0!</v>
      </c>
      <c r="P983" s="198" t="e">
        <f>(STDEV(E983:N983))/R$44</f>
        <v>#DIV/0!</v>
      </c>
    </row>
    <row r="984" spans="1:16" x14ac:dyDescent="0.2">
      <c r="A984" s="174">
        <v>15</v>
      </c>
      <c r="B984" s="422"/>
      <c r="C984" s="134" t="s">
        <v>91</v>
      </c>
      <c r="D984" s="128" t="s">
        <v>6</v>
      </c>
      <c r="E984" s="150"/>
      <c r="F984" s="150"/>
      <c r="G984" s="150"/>
      <c r="H984" s="150"/>
      <c r="I984" s="148"/>
      <c r="J984" s="148"/>
      <c r="K984" s="149"/>
      <c r="L984" s="149"/>
      <c r="M984" s="149"/>
      <c r="N984" s="193"/>
      <c r="O984" s="197" t="e">
        <f t="shared" si="169"/>
        <v>#DIV/0!</v>
      </c>
      <c r="P984" s="198" t="e">
        <f>(STDEV(E984:N984))/R$43</f>
        <v>#DIV/0!</v>
      </c>
    </row>
    <row r="985" spans="1:16" x14ac:dyDescent="0.2">
      <c r="A985" s="174">
        <v>16</v>
      </c>
      <c r="B985" s="422"/>
      <c r="C985" s="134" t="s">
        <v>92</v>
      </c>
      <c r="D985" s="127" t="s">
        <v>4</v>
      </c>
      <c r="E985" s="151"/>
      <c r="F985" s="151"/>
      <c r="G985" s="151"/>
      <c r="H985" s="151"/>
      <c r="I985" s="151"/>
      <c r="J985" s="152"/>
      <c r="K985" s="149"/>
      <c r="L985" s="149"/>
      <c r="M985" s="149"/>
      <c r="N985" s="193"/>
      <c r="O985" s="197" t="e">
        <f t="shared" si="169"/>
        <v>#DIV/0!</v>
      </c>
      <c r="P985" s="198" t="e">
        <f t="shared" ref="P985:P993" si="173">(STDEV(E985:N985))/R$42</f>
        <v>#DIV/0!</v>
      </c>
    </row>
    <row r="986" spans="1:16" x14ac:dyDescent="0.2">
      <c r="A986" s="175">
        <v>17</v>
      </c>
      <c r="B986" s="422"/>
      <c r="C986" s="134" t="s">
        <v>93</v>
      </c>
      <c r="D986" s="127" t="s">
        <v>4</v>
      </c>
      <c r="E986" s="151"/>
      <c r="F986" s="151"/>
      <c r="G986" s="151"/>
      <c r="H986" s="151"/>
      <c r="I986" s="151"/>
      <c r="J986" s="152"/>
      <c r="K986" s="149"/>
      <c r="L986" s="149"/>
      <c r="M986" s="149"/>
      <c r="N986" s="193"/>
      <c r="O986" s="197" t="e">
        <f t="shared" si="169"/>
        <v>#DIV/0!</v>
      </c>
      <c r="P986" s="198" t="e">
        <f t="shared" si="173"/>
        <v>#DIV/0!</v>
      </c>
    </row>
    <row r="987" spans="1:16" x14ac:dyDescent="0.2">
      <c r="A987" s="175">
        <v>18</v>
      </c>
      <c r="B987" s="420"/>
      <c r="C987" s="134" t="s">
        <v>94</v>
      </c>
      <c r="D987" s="127" t="s">
        <v>4</v>
      </c>
      <c r="E987" s="151"/>
      <c r="F987" s="151"/>
      <c r="G987" s="151"/>
      <c r="H987" s="151"/>
      <c r="I987" s="151"/>
      <c r="J987" s="152"/>
      <c r="K987" s="149"/>
      <c r="L987" s="149"/>
      <c r="M987" s="149"/>
      <c r="N987" s="193"/>
      <c r="O987" s="197" t="e">
        <f t="shared" si="169"/>
        <v>#DIV/0!</v>
      </c>
      <c r="P987" s="198" t="e">
        <f t="shared" si="173"/>
        <v>#DIV/0!</v>
      </c>
    </row>
    <row r="988" spans="1:16" x14ac:dyDescent="0.2">
      <c r="A988" s="175">
        <v>19</v>
      </c>
      <c r="B988" s="421" t="s">
        <v>21</v>
      </c>
      <c r="C988" s="133" t="s">
        <v>95</v>
      </c>
      <c r="D988" s="90" t="s">
        <v>4</v>
      </c>
      <c r="E988" s="151"/>
      <c r="F988" s="151"/>
      <c r="G988" s="151"/>
      <c r="H988" s="151"/>
      <c r="I988" s="151"/>
      <c r="J988" s="152"/>
      <c r="K988" s="149"/>
      <c r="L988" s="149"/>
      <c r="M988" s="149"/>
      <c r="N988" s="193"/>
      <c r="O988" s="197" t="e">
        <f t="shared" si="169"/>
        <v>#DIV/0!</v>
      </c>
      <c r="P988" s="198" t="e">
        <f t="shared" si="173"/>
        <v>#DIV/0!</v>
      </c>
    </row>
    <row r="989" spans="1:16" x14ac:dyDescent="0.2">
      <c r="A989" s="175">
        <v>20</v>
      </c>
      <c r="B989" s="417"/>
      <c r="C989" s="133" t="s">
        <v>96</v>
      </c>
      <c r="D989" s="90" t="s">
        <v>4</v>
      </c>
      <c r="E989" s="151"/>
      <c r="F989" s="151"/>
      <c r="G989" s="151"/>
      <c r="H989" s="151"/>
      <c r="I989" s="151"/>
      <c r="J989" s="152"/>
      <c r="K989" s="149"/>
      <c r="L989" s="149"/>
      <c r="M989" s="149"/>
      <c r="N989" s="193"/>
      <c r="O989" s="197" t="e">
        <f t="shared" si="169"/>
        <v>#DIV/0!</v>
      </c>
      <c r="P989" s="198" t="e">
        <f t="shared" si="173"/>
        <v>#DIV/0!</v>
      </c>
    </row>
    <row r="990" spans="1:16" x14ac:dyDescent="0.2">
      <c r="A990" s="175">
        <v>21</v>
      </c>
      <c r="B990" s="418"/>
      <c r="C990" s="133" t="s">
        <v>97</v>
      </c>
      <c r="D990" s="90" t="s">
        <v>4</v>
      </c>
      <c r="E990" s="151"/>
      <c r="F990" s="151"/>
      <c r="G990" s="151"/>
      <c r="H990" s="151"/>
      <c r="I990" s="151"/>
      <c r="J990" s="152"/>
      <c r="K990" s="149"/>
      <c r="L990" s="149"/>
      <c r="M990" s="149"/>
      <c r="N990" s="193"/>
      <c r="O990" s="197" t="e">
        <f t="shared" si="169"/>
        <v>#DIV/0!</v>
      </c>
      <c r="P990" s="198" t="e">
        <f t="shared" si="173"/>
        <v>#DIV/0!</v>
      </c>
    </row>
    <row r="991" spans="1:16" x14ac:dyDescent="0.2">
      <c r="A991" s="175">
        <v>22</v>
      </c>
      <c r="B991" s="419" t="s">
        <v>32</v>
      </c>
      <c r="C991" s="134" t="s">
        <v>98</v>
      </c>
      <c r="D991" s="127" t="s">
        <v>4</v>
      </c>
      <c r="E991" s="151"/>
      <c r="F991" s="151"/>
      <c r="G991" s="151"/>
      <c r="H991" s="151"/>
      <c r="I991" s="151"/>
      <c r="J991" s="152"/>
      <c r="K991" s="149"/>
      <c r="L991" s="149"/>
      <c r="M991" s="149"/>
      <c r="N991" s="193"/>
      <c r="O991" s="197" t="e">
        <f t="shared" si="169"/>
        <v>#DIV/0!</v>
      </c>
      <c r="P991" s="198" t="e">
        <f t="shared" si="173"/>
        <v>#DIV/0!</v>
      </c>
    </row>
    <row r="992" spans="1:16" x14ac:dyDescent="0.2">
      <c r="A992" s="175">
        <v>23</v>
      </c>
      <c r="B992" s="422"/>
      <c r="C992" s="134" t="s">
        <v>100</v>
      </c>
      <c r="D992" s="129" t="s">
        <v>4</v>
      </c>
      <c r="E992" s="151"/>
      <c r="F992" s="151"/>
      <c r="G992" s="151"/>
      <c r="H992" s="151"/>
      <c r="I992" s="151"/>
      <c r="J992" s="152"/>
      <c r="K992" s="149"/>
      <c r="L992" s="149"/>
      <c r="M992" s="149"/>
      <c r="N992" s="193"/>
      <c r="O992" s="197" t="e">
        <f t="shared" si="169"/>
        <v>#DIV/0!</v>
      </c>
      <c r="P992" s="198" t="e">
        <f t="shared" si="173"/>
        <v>#DIV/0!</v>
      </c>
    </row>
    <row r="993" spans="1:16" ht="13.5" thickBot="1" x14ac:dyDescent="0.25">
      <c r="A993" s="189">
        <v>24</v>
      </c>
      <c r="B993" s="423"/>
      <c r="C993" s="135" t="s">
        <v>99</v>
      </c>
      <c r="D993" s="130" t="s">
        <v>4</v>
      </c>
      <c r="E993" s="158"/>
      <c r="F993" s="158"/>
      <c r="G993" s="158"/>
      <c r="H993" s="158"/>
      <c r="I993" s="158"/>
      <c r="J993" s="158"/>
      <c r="K993" s="159"/>
      <c r="L993" s="159"/>
      <c r="M993" s="159"/>
      <c r="N993" s="194"/>
      <c r="O993" s="197" t="e">
        <f t="shared" si="169"/>
        <v>#DIV/0!</v>
      </c>
      <c r="P993" s="198" t="e">
        <f t="shared" si="173"/>
        <v>#DIV/0!</v>
      </c>
    </row>
    <row r="994" spans="1:16" x14ac:dyDescent="0.2">
      <c r="A994" s="26"/>
      <c r="I994" s="5"/>
      <c r="K994" s="26"/>
      <c r="M994" s="26"/>
      <c r="N994" s="26"/>
      <c r="O994" s="26"/>
      <c r="P994" s="26"/>
    </row>
    <row r="995" spans="1:16" x14ac:dyDescent="0.2">
      <c r="A995" s="217">
        <v>34</v>
      </c>
      <c r="B995" s="103" t="s">
        <v>54</v>
      </c>
      <c r="C995" s="213">
        <f>+$AL11</f>
        <v>0</v>
      </c>
      <c r="E995" s="415">
        <f t="shared" ref="E995:N995" si="174">+$AL11</f>
        <v>0</v>
      </c>
      <c r="F995" s="415">
        <f t="shared" si="174"/>
        <v>0</v>
      </c>
      <c r="G995" s="415">
        <f t="shared" si="174"/>
        <v>0</v>
      </c>
      <c r="H995" s="415">
        <f t="shared" si="174"/>
        <v>0</v>
      </c>
      <c r="I995" s="415">
        <f t="shared" si="174"/>
        <v>0</v>
      </c>
      <c r="J995" s="415">
        <f t="shared" si="174"/>
        <v>0</v>
      </c>
      <c r="K995" s="415">
        <f t="shared" si="174"/>
        <v>0</v>
      </c>
      <c r="L995" s="415">
        <f t="shared" si="174"/>
        <v>0</v>
      </c>
      <c r="M995" s="415">
        <f t="shared" si="174"/>
        <v>0</v>
      </c>
      <c r="N995" s="415">
        <f t="shared" si="174"/>
        <v>0</v>
      </c>
      <c r="O995" s="26"/>
      <c r="P995" s="26"/>
    </row>
    <row r="996" spans="1:16" ht="13.5" thickBot="1" x14ac:dyDescent="0.25">
      <c r="A996" s="26"/>
      <c r="K996" s="26"/>
      <c r="M996" s="26"/>
      <c r="N996" s="26"/>
      <c r="O996" s="195" t="s">
        <v>122</v>
      </c>
      <c r="P996" s="195" t="s">
        <v>56</v>
      </c>
    </row>
    <row r="997" spans="1:16" x14ac:dyDescent="0.2">
      <c r="A997" s="101"/>
      <c r="B997" s="102"/>
      <c r="C997" s="131"/>
      <c r="D997" s="99" t="s">
        <v>40</v>
      </c>
      <c r="E997" s="394" t="s">
        <v>42</v>
      </c>
      <c r="F997" s="395"/>
      <c r="G997" s="395"/>
      <c r="H997" s="395"/>
      <c r="I997" s="395"/>
      <c r="J997" s="395"/>
      <c r="K997" s="395"/>
      <c r="L997" s="395"/>
      <c r="M997" s="395"/>
      <c r="N997" s="396"/>
      <c r="O997" s="195" t="s">
        <v>123</v>
      </c>
      <c r="P997" s="195" t="s">
        <v>57</v>
      </c>
    </row>
    <row r="998" spans="1:16" ht="13.5" thickBot="1" x14ac:dyDescent="0.25">
      <c r="A998" s="93" t="s">
        <v>34</v>
      </c>
      <c r="B998" s="94" t="s">
        <v>39</v>
      </c>
      <c r="C998" s="95" t="s">
        <v>38</v>
      </c>
      <c r="D998" s="212" t="s">
        <v>37</v>
      </c>
      <c r="E998" s="145">
        <v>1</v>
      </c>
      <c r="F998" s="146">
        <v>2</v>
      </c>
      <c r="G998" s="147">
        <v>3</v>
      </c>
      <c r="H998" s="147">
        <v>4</v>
      </c>
      <c r="I998" s="147">
        <v>5</v>
      </c>
      <c r="J998" s="147">
        <v>6</v>
      </c>
      <c r="K998" s="147">
        <v>7</v>
      </c>
      <c r="L998" s="147">
        <v>8</v>
      </c>
      <c r="M998" s="147">
        <v>9</v>
      </c>
      <c r="N998" s="144">
        <v>10</v>
      </c>
      <c r="O998" s="196" t="s">
        <v>55</v>
      </c>
      <c r="P998" s="196" t="s">
        <v>113</v>
      </c>
    </row>
    <row r="999" spans="1:16" x14ac:dyDescent="0.2">
      <c r="A999" s="174">
        <v>1</v>
      </c>
      <c r="B999" s="416" t="s">
        <v>27</v>
      </c>
      <c r="C999" s="133" t="s">
        <v>77</v>
      </c>
      <c r="D999" s="89" t="s">
        <v>4</v>
      </c>
      <c r="E999" s="153"/>
      <c r="F999" s="153"/>
      <c r="G999" s="154"/>
      <c r="H999" s="154"/>
      <c r="I999" s="154"/>
      <c r="J999" s="154"/>
      <c r="K999" s="154"/>
      <c r="L999" s="154"/>
      <c r="M999" s="154"/>
      <c r="N999" s="156"/>
      <c r="O999" s="197" t="e">
        <f t="shared" ref="O999:O1022" si="175">ROUND(AVERAGE(E999:N999),0)</f>
        <v>#DIV/0!</v>
      </c>
      <c r="P999" s="198" t="e">
        <f>(STDEV(E999:N999))/R$42</f>
        <v>#DIV/0!</v>
      </c>
    </row>
    <row r="1000" spans="1:16" x14ac:dyDescent="0.2">
      <c r="A1000" s="174">
        <v>2</v>
      </c>
      <c r="B1000" s="417"/>
      <c r="C1000" s="178" t="s">
        <v>78</v>
      </c>
      <c r="D1000" s="90" t="s">
        <v>4</v>
      </c>
      <c r="E1000" s="148"/>
      <c r="F1000" s="148"/>
      <c r="G1000" s="149"/>
      <c r="H1000" s="149"/>
      <c r="I1000" s="149"/>
      <c r="J1000" s="149"/>
      <c r="K1000" s="149"/>
      <c r="L1000" s="149"/>
      <c r="M1000" s="149"/>
      <c r="N1000" s="157"/>
      <c r="O1000" s="197" t="e">
        <f t="shared" si="175"/>
        <v>#DIV/0!</v>
      </c>
      <c r="P1000" s="198" t="e">
        <f t="shared" ref="P1000:P1005" si="176">(STDEV(E1000:N1000))/R$42</f>
        <v>#DIV/0!</v>
      </c>
    </row>
    <row r="1001" spans="1:16" x14ac:dyDescent="0.2">
      <c r="A1001" s="174">
        <v>3</v>
      </c>
      <c r="B1001" s="417"/>
      <c r="C1001" s="133" t="s">
        <v>79</v>
      </c>
      <c r="D1001" s="90" t="s">
        <v>4</v>
      </c>
      <c r="E1001" s="148"/>
      <c r="F1001" s="148"/>
      <c r="G1001" s="149"/>
      <c r="H1001" s="149"/>
      <c r="I1001" s="149"/>
      <c r="J1001" s="149"/>
      <c r="K1001" s="149"/>
      <c r="L1001" s="149"/>
      <c r="M1001" s="149"/>
      <c r="N1001" s="157"/>
      <c r="O1001" s="197" t="e">
        <f t="shared" si="175"/>
        <v>#DIV/0!</v>
      </c>
      <c r="P1001" s="198" t="e">
        <f t="shared" si="176"/>
        <v>#DIV/0!</v>
      </c>
    </row>
    <row r="1002" spans="1:16" x14ac:dyDescent="0.2">
      <c r="A1002" s="174">
        <v>4</v>
      </c>
      <c r="B1002" s="418"/>
      <c r="C1002" s="133" t="s">
        <v>80</v>
      </c>
      <c r="D1002" s="90" t="s">
        <v>4</v>
      </c>
      <c r="E1002" s="148"/>
      <c r="F1002" s="148"/>
      <c r="G1002" s="149"/>
      <c r="H1002" s="149"/>
      <c r="I1002" s="149"/>
      <c r="J1002" s="149"/>
      <c r="K1002" s="149"/>
      <c r="L1002" s="149"/>
      <c r="M1002" s="149"/>
      <c r="N1002" s="157"/>
      <c r="O1002" s="197" t="e">
        <f t="shared" si="175"/>
        <v>#DIV/0!</v>
      </c>
      <c r="P1002" s="198" t="e">
        <f t="shared" si="176"/>
        <v>#DIV/0!</v>
      </c>
    </row>
    <row r="1003" spans="1:16" x14ac:dyDescent="0.2">
      <c r="A1003" s="174">
        <v>5</v>
      </c>
      <c r="B1003" s="419" t="s">
        <v>28</v>
      </c>
      <c r="C1003" s="134" t="s">
        <v>81</v>
      </c>
      <c r="D1003" s="127" t="s">
        <v>4</v>
      </c>
      <c r="E1003" s="148"/>
      <c r="F1003" s="148"/>
      <c r="G1003" s="149"/>
      <c r="H1003" s="149"/>
      <c r="I1003" s="149"/>
      <c r="J1003" s="149"/>
      <c r="K1003" s="149"/>
      <c r="L1003" s="149"/>
      <c r="M1003" s="149"/>
      <c r="N1003" s="157"/>
      <c r="O1003" s="197" t="e">
        <f t="shared" si="175"/>
        <v>#DIV/0!</v>
      </c>
      <c r="P1003" s="198" t="e">
        <f t="shared" si="176"/>
        <v>#DIV/0!</v>
      </c>
    </row>
    <row r="1004" spans="1:16" x14ac:dyDescent="0.2">
      <c r="A1004" s="174">
        <v>6</v>
      </c>
      <c r="B1004" s="420"/>
      <c r="C1004" s="134" t="s">
        <v>82</v>
      </c>
      <c r="D1004" s="127" t="s">
        <v>4</v>
      </c>
      <c r="E1004" s="148"/>
      <c r="F1004" s="148"/>
      <c r="G1004" s="169"/>
      <c r="H1004" s="149"/>
      <c r="I1004" s="149"/>
      <c r="J1004" s="149"/>
      <c r="K1004" s="149"/>
      <c r="L1004" s="149"/>
      <c r="M1004" s="149"/>
      <c r="N1004" s="157"/>
      <c r="O1004" s="197" t="e">
        <f t="shared" si="175"/>
        <v>#DIV/0!</v>
      </c>
      <c r="P1004" s="198" t="e">
        <f t="shared" si="176"/>
        <v>#DIV/0!</v>
      </c>
    </row>
    <row r="1005" spans="1:16" x14ac:dyDescent="0.2">
      <c r="A1005" s="174">
        <v>7</v>
      </c>
      <c r="B1005" s="421" t="s">
        <v>29</v>
      </c>
      <c r="C1005" s="133" t="s">
        <v>83</v>
      </c>
      <c r="D1005" s="90" t="s">
        <v>4</v>
      </c>
      <c r="E1005" s="148"/>
      <c r="F1005" s="148"/>
      <c r="G1005" s="149"/>
      <c r="H1005" s="149"/>
      <c r="I1005" s="149"/>
      <c r="J1005" s="149"/>
      <c r="K1005" s="149"/>
      <c r="L1005" s="149"/>
      <c r="M1005" s="149"/>
      <c r="N1005" s="157"/>
      <c r="O1005" s="197" t="e">
        <f t="shared" si="175"/>
        <v>#DIV/0!</v>
      </c>
      <c r="P1005" s="198" t="e">
        <f t="shared" si="176"/>
        <v>#DIV/0!</v>
      </c>
    </row>
    <row r="1006" spans="1:16" x14ac:dyDescent="0.2">
      <c r="A1006" s="174">
        <v>8</v>
      </c>
      <c r="B1006" s="417"/>
      <c r="C1006" s="133" t="s">
        <v>84</v>
      </c>
      <c r="D1006" s="90" t="s">
        <v>6</v>
      </c>
      <c r="E1006" s="148"/>
      <c r="F1006" s="148"/>
      <c r="G1006" s="149"/>
      <c r="H1006" s="149"/>
      <c r="I1006" s="149"/>
      <c r="J1006" s="149"/>
      <c r="K1006" s="149"/>
      <c r="L1006" s="149"/>
      <c r="M1006" s="149"/>
      <c r="N1006" s="157"/>
      <c r="O1006" s="197" t="e">
        <f t="shared" si="175"/>
        <v>#DIV/0!</v>
      </c>
      <c r="P1006" s="198" t="e">
        <f>(STDEV(E1006:N1006))/R$43</f>
        <v>#DIV/0!</v>
      </c>
    </row>
    <row r="1007" spans="1:16" x14ac:dyDescent="0.2">
      <c r="A1007" s="174">
        <v>9</v>
      </c>
      <c r="B1007" s="418"/>
      <c r="C1007" s="133" t="s">
        <v>85</v>
      </c>
      <c r="D1007" s="90" t="s">
        <v>4</v>
      </c>
      <c r="E1007" s="148"/>
      <c r="F1007" s="148"/>
      <c r="G1007" s="149"/>
      <c r="H1007" s="149"/>
      <c r="I1007" s="149"/>
      <c r="J1007" s="149"/>
      <c r="K1007" s="149"/>
      <c r="L1007" s="149"/>
      <c r="M1007" s="149"/>
      <c r="N1007" s="157"/>
      <c r="O1007" s="197" t="e">
        <f t="shared" si="175"/>
        <v>#DIV/0!</v>
      </c>
      <c r="P1007" s="198" t="e">
        <f t="shared" ref="P1007:P1008" si="177">(STDEV(E1007:N1007))/R$42</f>
        <v>#DIV/0!</v>
      </c>
    </row>
    <row r="1008" spans="1:16" x14ac:dyDescent="0.2">
      <c r="A1008" s="174">
        <v>10</v>
      </c>
      <c r="B1008" s="419" t="s">
        <v>101</v>
      </c>
      <c r="C1008" s="134" t="s">
        <v>86</v>
      </c>
      <c r="D1008" s="127" t="s">
        <v>4</v>
      </c>
      <c r="E1008" s="148"/>
      <c r="F1008" s="148"/>
      <c r="G1008" s="149"/>
      <c r="H1008" s="149"/>
      <c r="I1008" s="149"/>
      <c r="J1008" s="149"/>
      <c r="K1008" s="149"/>
      <c r="L1008" s="149"/>
      <c r="M1008" s="149"/>
      <c r="N1008" s="157"/>
      <c r="O1008" s="197" t="e">
        <f t="shared" si="175"/>
        <v>#DIV/0!</v>
      </c>
      <c r="P1008" s="198" t="e">
        <f t="shared" si="177"/>
        <v>#DIV/0!</v>
      </c>
    </row>
    <row r="1009" spans="1:16" x14ac:dyDescent="0.2">
      <c r="A1009" s="174">
        <v>11</v>
      </c>
      <c r="B1009" s="420"/>
      <c r="C1009" s="134" t="s">
        <v>87</v>
      </c>
      <c r="D1009" s="128" t="s">
        <v>6</v>
      </c>
      <c r="E1009" s="148"/>
      <c r="F1009" s="148"/>
      <c r="G1009" s="149"/>
      <c r="H1009" s="149"/>
      <c r="I1009" s="149"/>
      <c r="J1009" s="149"/>
      <c r="K1009" s="149"/>
      <c r="L1009" s="149"/>
      <c r="M1009" s="149"/>
      <c r="N1009" s="157"/>
      <c r="O1009" s="197" t="e">
        <f t="shared" si="175"/>
        <v>#DIV/0!</v>
      </c>
      <c r="P1009" s="198" t="e">
        <f>(STDEV(E1009:N1009))/R$43</f>
        <v>#DIV/0!</v>
      </c>
    </row>
    <row r="1010" spans="1:16" x14ac:dyDescent="0.2">
      <c r="A1010" s="174">
        <v>12</v>
      </c>
      <c r="B1010" s="421" t="s">
        <v>30</v>
      </c>
      <c r="C1010" s="179" t="s">
        <v>88</v>
      </c>
      <c r="D1010" s="91" t="s">
        <v>4</v>
      </c>
      <c r="E1010" s="148"/>
      <c r="F1010" s="148"/>
      <c r="G1010" s="149"/>
      <c r="H1010" s="149"/>
      <c r="I1010" s="149"/>
      <c r="J1010" s="149"/>
      <c r="K1010" s="149"/>
      <c r="L1010" s="149"/>
      <c r="M1010" s="149"/>
      <c r="N1010" s="157"/>
      <c r="O1010" s="197" t="e">
        <f t="shared" si="175"/>
        <v>#DIV/0!</v>
      </c>
      <c r="P1010" s="198" t="e">
        <f t="shared" ref="P1010:P1011" si="178">(STDEV(E1010:N1010))/R$42</f>
        <v>#DIV/0!</v>
      </c>
    </row>
    <row r="1011" spans="1:16" x14ac:dyDescent="0.2">
      <c r="A1011" s="174">
        <v>13</v>
      </c>
      <c r="B1011" s="418"/>
      <c r="C1011" s="133" t="s">
        <v>89</v>
      </c>
      <c r="D1011" s="90" t="s">
        <v>4</v>
      </c>
      <c r="E1011" s="148"/>
      <c r="F1011" s="148"/>
      <c r="G1011" s="149"/>
      <c r="H1011" s="149"/>
      <c r="I1011" s="149"/>
      <c r="J1011" s="149"/>
      <c r="K1011" s="149"/>
      <c r="L1011" s="149"/>
      <c r="M1011" s="149"/>
      <c r="N1011" s="157"/>
      <c r="O1011" s="197" t="e">
        <f t="shared" si="175"/>
        <v>#DIV/0!</v>
      </c>
      <c r="P1011" s="198" t="e">
        <f t="shared" si="178"/>
        <v>#DIV/0!</v>
      </c>
    </row>
    <row r="1012" spans="1:16" x14ac:dyDescent="0.2">
      <c r="A1012" s="174">
        <v>14</v>
      </c>
      <c r="B1012" s="419" t="s">
        <v>31</v>
      </c>
      <c r="C1012" s="134" t="s">
        <v>90</v>
      </c>
      <c r="D1012" s="128" t="s">
        <v>5</v>
      </c>
      <c r="E1012" s="148"/>
      <c r="F1012" s="148"/>
      <c r="G1012" s="149"/>
      <c r="H1012" s="149"/>
      <c r="I1012" s="149"/>
      <c r="J1012" s="149"/>
      <c r="K1012" s="149"/>
      <c r="L1012" s="149"/>
      <c r="M1012" s="149"/>
      <c r="N1012" s="157"/>
      <c r="O1012" s="197" t="e">
        <f t="shared" si="175"/>
        <v>#DIV/0!</v>
      </c>
      <c r="P1012" s="198" t="e">
        <f>(STDEV(E1012:N1012))/R$44</f>
        <v>#DIV/0!</v>
      </c>
    </row>
    <row r="1013" spans="1:16" x14ac:dyDescent="0.2">
      <c r="A1013" s="174">
        <v>15</v>
      </c>
      <c r="B1013" s="422"/>
      <c r="C1013" s="134" t="s">
        <v>91</v>
      </c>
      <c r="D1013" s="128" t="s">
        <v>6</v>
      </c>
      <c r="E1013" s="150"/>
      <c r="F1013" s="150"/>
      <c r="G1013" s="150"/>
      <c r="H1013" s="150"/>
      <c r="I1013" s="148"/>
      <c r="J1013" s="148"/>
      <c r="K1013" s="149"/>
      <c r="L1013" s="149"/>
      <c r="M1013" s="149"/>
      <c r="N1013" s="157"/>
      <c r="O1013" s="197" t="e">
        <f t="shared" si="175"/>
        <v>#DIV/0!</v>
      </c>
      <c r="P1013" s="198" t="e">
        <f>(STDEV(E1013:N1013))/R$43</f>
        <v>#DIV/0!</v>
      </c>
    </row>
    <row r="1014" spans="1:16" x14ac:dyDescent="0.2">
      <c r="A1014" s="174">
        <v>16</v>
      </c>
      <c r="B1014" s="422"/>
      <c r="C1014" s="134" t="s">
        <v>92</v>
      </c>
      <c r="D1014" s="127" t="s">
        <v>4</v>
      </c>
      <c r="E1014" s="151"/>
      <c r="F1014" s="151"/>
      <c r="G1014" s="151"/>
      <c r="H1014" s="151"/>
      <c r="I1014" s="151"/>
      <c r="J1014" s="152"/>
      <c r="K1014" s="149"/>
      <c r="L1014" s="149"/>
      <c r="M1014" s="149"/>
      <c r="N1014" s="157"/>
      <c r="O1014" s="197" t="e">
        <f t="shared" si="175"/>
        <v>#DIV/0!</v>
      </c>
      <c r="P1014" s="198" t="e">
        <f t="shared" ref="P1014:P1022" si="179">(STDEV(E1014:N1014))/R$42</f>
        <v>#DIV/0!</v>
      </c>
    </row>
    <row r="1015" spans="1:16" x14ac:dyDescent="0.2">
      <c r="A1015" s="175">
        <v>17</v>
      </c>
      <c r="B1015" s="422"/>
      <c r="C1015" s="134" t="s">
        <v>93</v>
      </c>
      <c r="D1015" s="127" t="s">
        <v>4</v>
      </c>
      <c r="E1015" s="151"/>
      <c r="F1015" s="151"/>
      <c r="G1015" s="151"/>
      <c r="H1015" s="151"/>
      <c r="I1015" s="151"/>
      <c r="J1015" s="152"/>
      <c r="K1015" s="149"/>
      <c r="L1015" s="149"/>
      <c r="M1015" s="149"/>
      <c r="N1015" s="157"/>
      <c r="O1015" s="197" t="e">
        <f t="shared" si="175"/>
        <v>#DIV/0!</v>
      </c>
      <c r="P1015" s="198" t="e">
        <f t="shared" si="179"/>
        <v>#DIV/0!</v>
      </c>
    </row>
    <row r="1016" spans="1:16" x14ac:dyDescent="0.2">
      <c r="A1016" s="175">
        <v>18</v>
      </c>
      <c r="B1016" s="420"/>
      <c r="C1016" s="134" t="s">
        <v>94</v>
      </c>
      <c r="D1016" s="127" t="s">
        <v>4</v>
      </c>
      <c r="E1016" s="151"/>
      <c r="F1016" s="151"/>
      <c r="G1016" s="151"/>
      <c r="H1016" s="151"/>
      <c r="I1016" s="151"/>
      <c r="J1016" s="152"/>
      <c r="K1016" s="149"/>
      <c r="L1016" s="149"/>
      <c r="M1016" s="149"/>
      <c r="N1016" s="157"/>
      <c r="O1016" s="197" t="e">
        <f t="shared" si="175"/>
        <v>#DIV/0!</v>
      </c>
      <c r="P1016" s="198" t="e">
        <f t="shared" si="179"/>
        <v>#DIV/0!</v>
      </c>
    </row>
    <row r="1017" spans="1:16" x14ac:dyDescent="0.2">
      <c r="A1017" s="175">
        <v>19</v>
      </c>
      <c r="B1017" s="421" t="s">
        <v>21</v>
      </c>
      <c r="C1017" s="133" t="s">
        <v>95</v>
      </c>
      <c r="D1017" s="90" t="s">
        <v>4</v>
      </c>
      <c r="E1017" s="151"/>
      <c r="F1017" s="151"/>
      <c r="G1017" s="151"/>
      <c r="H1017" s="151"/>
      <c r="I1017" s="151"/>
      <c r="J1017" s="152"/>
      <c r="K1017" s="149"/>
      <c r="L1017" s="149"/>
      <c r="M1017" s="149"/>
      <c r="N1017" s="157"/>
      <c r="O1017" s="197" t="e">
        <f t="shared" si="175"/>
        <v>#DIV/0!</v>
      </c>
      <c r="P1017" s="198" t="e">
        <f t="shared" si="179"/>
        <v>#DIV/0!</v>
      </c>
    </row>
    <row r="1018" spans="1:16" x14ac:dyDescent="0.2">
      <c r="A1018" s="175">
        <v>20</v>
      </c>
      <c r="B1018" s="417"/>
      <c r="C1018" s="133" t="s">
        <v>96</v>
      </c>
      <c r="D1018" s="90" t="s">
        <v>4</v>
      </c>
      <c r="E1018" s="151"/>
      <c r="F1018" s="151"/>
      <c r="G1018" s="151"/>
      <c r="H1018" s="151"/>
      <c r="I1018" s="151"/>
      <c r="J1018" s="152"/>
      <c r="K1018" s="149"/>
      <c r="L1018" s="149"/>
      <c r="M1018" s="149"/>
      <c r="N1018" s="157"/>
      <c r="O1018" s="197" t="e">
        <f t="shared" si="175"/>
        <v>#DIV/0!</v>
      </c>
      <c r="P1018" s="198" t="e">
        <f t="shared" si="179"/>
        <v>#DIV/0!</v>
      </c>
    </row>
    <row r="1019" spans="1:16" x14ac:dyDescent="0.2">
      <c r="A1019" s="175">
        <v>21</v>
      </c>
      <c r="B1019" s="418"/>
      <c r="C1019" s="133" t="s">
        <v>97</v>
      </c>
      <c r="D1019" s="90" t="s">
        <v>4</v>
      </c>
      <c r="E1019" s="151"/>
      <c r="F1019" s="151"/>
      <c r="G1019" s="151"/>
      <c r="H1019" s="151"/>
      <c r="I1019" s="151"/>
      <c r="J1019" s="152"/>
      <c r="K1019" s="149"/>
      <c r="L1019" s="149"/>
      <c r="M1019" s="149"/>
      <c r="N1019" s="157"/>
      <c r="O1019" s="197" t="e">
        <f t="shared" si="175"/>
        <v>#DIV/0!</v>
      </c>
      <c r="P1019" s="198" t="e">
        <f t="shared" si="179"/>
        <v>#DIV/0!</v>
      </c>
    </row>
    <row r="1020" spans="1:16" x14ac:dyDescent="0.2">
      <c r="A1020" s="175">
        <v>22</v>
      </c>
      <c r="B1020" s="419" t="s">
        <v>32</v>
      </c>
      <c r="C1020" s="134" t="s">
        <v>98</v>
      </c>
      <c r="D1020" s="127" t="s">
        <v>4</v>
      </c>
      <c r="E1020" s="151"/>
      <c r="F1020" s="151"/>
      <c r="G1020" s="151"/>
      <c r="H1020" s="151"/>
      <c r="I1020" s="151"/>
      <c r="J1020" s="152"/>
      <c r="K1020" s="149"/>
      <c r="L1020" s="149"/>
      <c r="M1020" s="149"/>
      <c r="N1020" s="157"/>
      <c r="O1020" s="197" t="e">
        <f t="shared" si="175"/>
        <v>#DIV/0!</v>
      </c>
      <c r="P1020" s="198" t="e">
        <f t="shared" si="179"/>
        <v>#DIV/0!</v>
      </c>
    </row>
    <row r="1021" spans="1:16" x14ac:dyDescent="0.2">
      <c r="A1021" s="175">
        <v>23</v>
      </c>
      <c r="B1021" s="422"/>
      <c r="C1021" s="134" t="s">
        <v>100</v>
      </c>
      <c r="D1021" s="129" t="s">
        <v>4</v>
      </c>
      <c r="E1021" s="151"/>
      <c r="F1021" s="151"/>
      <c r="G1021" s="151"/>
      <c r="H1021" s="151"/>
      <c r="I1021" s="151"/>
      <c r="J1021" s="152"/>
      <c r="K1021" s="149"/>
      <c r="L1021" s="149"/>
      <c r="M1021" s="149"/>
      <c r="N1021" s="157"/>
      <c r="O1021" s="197" t="e">
        <f t="shared" si="175"/>
        <v>#DIV/0!</v>
      </c>
      <c r="P1021" s="198" t="e">
        <f t="shared" si="179"/>
        <v>#DIV/0!</v>
      </c>
    </row>
    <row r="1022" spans="1:16" ht="13.5" thickBot="1" x14ac:dyDescent="0.25">
      <c r="A1022" s="189">
        <v>24</v>
      </c>
      <c r="B1022" s="423"/>
      <c r="C1022" s="135" t="s">
        <v>99</v>
      </c>
      <c r="D1022" s="130" t="s">
        <v>4</v>
      </c>
      <c r="E1022" s="158"/>
      <c r="F1022" s="158"/>
      <c r="G1022" s="158"/>
      <c r="H1022" s="158"/>
      <c r="I1022" s="158"/>
      <c r="J1022" s="158"/>
      <c r="K1022" s="159"/>
      <c r="L1022" s="159"/>
      <c r="M1022" s="159"/>
      <c r="N1022" s="160"/>
      <c r="O1022" s="197" t="e">
        <f t="shared" si="175"/>
        <v>#DIV/0!</v>
      </c>
      <c r="P1022" s="198" t="e">
        <f t="shared" si="179"/>
        <v>#DIV/0!</v>
      </c>
    </row>
    <row r="1023" spans="1:16" x14ac:dyDescent="0.2">
      <c r="A1023" s="26"/>
      <c r="K1023" s="26"/>
      <c r="M1023" s="26"/>
      <c r="N1023" s="26"/>
      <c r="O1023" s="26"/>
      <c r="P1023" s="26"/>
    </row>
    <row r="1024" spans="1:16" x14ac:dyDescent="0.2">
      <c r="A1024" s="217">
        <v>35</v>
      </c>
      <c r="B1024" s="103" t="s">
        <v>54</v>
      </c>
      <c r="C1024" s="213">
        <f>+$AM11</f>
        <v>0</v>
      </c>
      <c r="E1024" s="415">
        <f t="shared" ref="E1024:N1024" si="180">+$AM11</f>
        <v>0</v>
      </c>
      <c r="F1024" s="415">
        <f t="shared" si="180"/>
        <v>0</v>
      </c>
      <c r="G1024" s="415">
        <f t="shared" si="180"/>
        <v>0</v>
      </c>
      <c r="H1024" s="415">
        <f t="shared" si="180"/>
        <v>0</v>
      </c>
      <c r="I1024" s="415">
        <f t="shared" si="180"/>
        <v>0</v>
      </c>
      <c r="J1024" s="415">
        <f t="shared" si="180"/>
        <v>0</v>
      </c>
      <c r="K1024" s="415">
        <f t="shared" si="180"/>
        <v>0</v>
      </c>
      <c r="L1024" s="415">
        <f t="shared" si="180"/>
        <v>0</v>
      </c>
      <c r="M1024" s="415">
        <f t="shared" si="180"/>
        <v>0</v>
      </c>
      <c r="N1024" s="415">
        <f t="shared" si="180"/>
        <v>0</v>
      </c>
      <c r="O1024" s="26"/>
      <c r="P1024" s="26"/>
    </row>
    <row r="1025" spans="1:16" ht="13.5" thickBot="1" x14ac:dyDescent="0.25">
      <c r="A1025" s="26"/>
      <c r="K1025" s="26"/>
      <c r="M1025" s="26"/>
      <c r="N1025" s="26"/>
      <c r="O1025" s="195" t="s">
        <v>122</v>
      </c>
      <c r="P1025" s="195" t="s">
        <v>56</v>
      </c>
    </row>
    <row r="1026" spans="1:16" x14ac:dyDescent="0.2">
      <c r="A1026" s="101"/>
      <c r="B1026" s="102"/>
      <c r="C1026" s="131"/>
      <c r="D1026" s="99" t="s">
        <v>40</v>
      </c>
      <c r="E1026" s="394" t="s">
        <v>42</v>
      </c>
      <c r="F1026" s="395"/>
      <c r="G1026" s="395"/>
      <c r="H1026" s="395"/>
      <c r="I1026" s="395"/>
      <c r="J1026" s="395"/>
      <c r="K1026" s="395"/>
      <c r="L1026" s="395"/>
      <c r="M1026" s="395"/>
      <c r="N1026" s="396"/>
      <c r="O1026" s="195" t="s">
        <v>123</v>
      </c>
      <c r="P1026" s="195" t="s">
        <v>57</v>
      </c>
    </row>
    <row r="1027" spans="1:16" ht="13.5" thickBot="1" x14ac:dyDescent="0.25">
      <c r="A1027" s="93" t="s">
        <v>34</v>
      </c>
      <c r="B1027" s="94" t="s">
        <v>39</v>
      </c>
      <c r="C1027" s="95" t="s">
        <v>38</v>
      </c>
      <c r="D1027" s="212" t="s">
        <v>37</v>
      </c>
      <c r="E1027" s="145">
        <v>1</v>
      </c>
      <c r="F1027" s="146">
        <v>2</v>
      </c>
      <c r="G1027" s="147">
        <v>3</v>
      </c>
      <c r="H1027" s="147">
        <v>4</v>
      </c>
      <c r="I1027" s="147">
        <v>5</v>
      </c>
      <c r="J1027" s="147">
        <v>6</v>
      </c>
      <c r="K1027" s="147">
        <v>7</v>
      </c>
      <c r="L1027" s="147">
        <v>8</v>
      </c>
      <c r="M1027" s="147">
        <v>9</v>
      </c>
      <c r="N1027" s="144">
        <v>10</v>
      </c>
      <c r="O1027" s="196" t="s">
        <v>55</v>
      </c>
      <c r="P1027" s="196" t="s">
        <v>113</v>
      </c>
    </row>
    <row r="1028" spans="1:16" x14ac:dyDescent="0.2">
      <c r="A1028" s="174">
        <v>1</v>
      </c>
      <c r="B1028" s="416" t="s">
        <v>27</v>
      </c>
      <c r="C1028" s="133" t="s">
        <v>77</v>
      </c>
      <c r="D1028" s="89" t="s">
        <v>4</v>
      </c>
      <c r="E1028" s="153"/>
      <c r="F1028" s="153"/>
      <c r="G1028" s="154"/>
      <c r="H1028" s="154"/>
      <c r="I1028" s="154"/>
      <c r="J1028" s="154"/>
      <c r="K1028" s="154"/>
      <c r="L1028" s="154"/>
      <c r="M1028" s="154"/>
      <c r="N1028" s="156"/>
      <c r="O1028" s="197" t="e">
        <f t="shared" ref="O1028:O1051" si="181">ROUND(AVERAGE(E1028:N1028),0)</f>
        <v>#DIV/0!</v>
      </c>
      <c r="P1028" s="198" t="e">
        <f>(STDEV(E1028:N1028))/R$42</f>
        <v>#DIV/0!</v>
      </c>
    </row>
    <row r="1029" spans="1:16" x14ac:dyDescent="0.2">
      <c r="A1029" s="174">
        <v>2</v>
      </c>
      <c r="B1029" s="417"/>
      <c r="C1029" s="178" t="s">
        <v>78</v>
      </c>
      <c r="D1029" s="90" t="s">
        <v>4</v>
      </c>
      <c r="E1029" s="148"/>
      <c r="F1029" s="148"/>
      <c r="G1029" s="149"/>
      <c r="H1029" s="149"/>
      <c r="I1029" s="149"/>
      <c r="J1029" s="149"/>
      <c r="K1029" s="149"/>
      <c r="L1029" s="149"/>
      <c r="M1029" s="149"/>
      <c r="N1029" s="157"/>
      <c r="O1029" s="197" t="e">
        <f t="shared" si="181"/>
        <v>#DIV/0!</v>
      </c>
      <c r="P1029" s="198" t="e">
        <f t="shared" ref="P1029:P1034" si="182">(STDEV(E1029:N1029))/R$42</f>
        <v>#DIV/0!</v>
      </c>
    </row>
    <row r="1030" spans="1:16" x14ac:dyDescent="0.2">
      <c r="A1030" s="174">
        <v>3</v>
      </c>
      <c r="B1030" s="417"/>
      <c r="C1030" s="133" t="s">
        <v>79</v>
      </c>
      <c r="D1030" s="90" t="s">
        <v>4</v>
      </c>
      <c r="E1030" s="148"/>
      <c r="F1030" s="148"/>
      <c r="G1030" s="149"/>
      <c r="H1030" s="149"/>
      <c r="I1030" s="149"/>
      <c r="J1030" s="149"/>
      <c r="K1030" s="149"/>
      <c r="L1030" s="149"/>
      <c r="M1030" s="149"/>
      <c r="N1030" s="157"/>
      <c r="O1030" s="197" t="e">
        <f t="shared" si="181"/>
        <v>#DIV/0!</v>
      </c>
      <c r="P1030" s="198" t="e">
        <f t="shared" si="182"/>
        <v>#DIV/0!</v>
      </c>
    </row>
    <row r="1031" spans="1:16" x14ac:dyDescent="0.2">
      <c r="A1031" s="174">
        <v>4</v>
      </c>
      <c r="B1031" s="418"/>
      <c r="C1031" s="133" t="s">
        <v>80</v>
      </c>
      <c r="D1031" s="90" t="s">
        <v>4</v>
      </c>
      <c r="E1031" s="148"/>
      <c r="F1031" s="148"/>
      <c r="G1031" s="149"/>
      <c r="H1031" s="149"/>
      <c r="I1031" s="149"/>
      <c r="J1031" s="149"/>
      <c r="K1031" s="149"/>
      <c r="L1031" s="149"/>
      <c r="M1031" s="149"/>
      <c r="N1031" s="157"/>
      <c r="O1031" s="197" t="e">
        <f t="shared" si="181"/>
        <v>#DIV/0!</v>
      </c>
      <c r="P1031" s="198" t="e">
        <f t="shared" si="182"/>
        <v>#DIV/0!</v>
      </c>
    </row>
    <row r="1032" spans="1:16" x14ac:dyDescent="0.2">
      <c r="A1032" s="174">
        <v>5</v>
      </c>
      <c r="B1032" s="419" t="s">
        <v>28</v>
      </c>
      <c r="C1032" s="134" t="s">
        <v>81</v>
      </c>
      <c r="D1032" s="127" t="s">
        <v>4</v>
      </c>
      <c r="E1032" s="148"/>
      <c r="F1032" s="148"/>
      <c r="G1032" s="149"/>
      <c r="H1032" s="149"/>
      <c r="I1032" s="149"/>
      <c r="J1032" s="149"/>
      <c r="K1032" s="149"/>
      <c r="L1032" s="149"/>
      <c r="M1032" s="149"/>
      <c r="N1032" s="157"/>
      <c r="O1032" s="197" t="e">
        <f t="shared" si="181"/>
        <v>#DIV/0!</v>
      </c>
      <c r="P1032" s="198" t="e">
        <f t="shared" si="182"/>
        <v>#DIV/0!</v>
      </c>
    </row>
    <row r="1033" spans="1:16" x14ac:dyDescent="0.2">
      <c r="A1033" s="174">
        <v>6</v>
      </c>
      <c r="B1033" s="420"/>
      <c r="C1033" s="134" t="s">
        <v>82</v>
      </c>
      <c r="D1033" s="127" t="s">
        <v>4</v>
      </c>
      <c r="E1033" s="148"/>
      <c r="F1033" s="148"/>
      <c r="G1033" s="169"/>
      <c r="H1033" s="149"/>
      <c r="I1033" s="149"/>
      <c r="J1033" s="149"/>
      <c r="K1033" s="149"/>
      <c r="L1033" s="149"/>
      <c r="M1033" s="149"/>
      <c r="N1033" s="157"/>
      <c r="O1033" s="197" t="e">
        <f t="shared" si="181"/>
        <v>#DIV/0!</v>
      </c>
      <c r="P1033" s="198" t="e">
        <f t="shared" si="182"/>
        <v>#DIV/0!</v>
      </c>
    </row>
    <row r="1034" spans="1:16" x14ac:dyDescent="0.2">
      <c r="A1034" s="174">
        <v>7</v>
      </c>
      <c r="B1034" s="421" t="s">
        <v>29</v>
      </c>
      <c r="C1034" s="133" t="s">
        <v>83</v>
      </c>
      <c r="D1034" s="90" t="s">
        <v>4</v>
      </c>
      <c r="E1034" s="148"/>
      <c r="F1034" s="148"/>
      <c r="G1034" s="149"/>
      <c r="H1034" s="149"/>
      <c r="I1034" s="149"/>
      <c r="J1034" s="149"/>
      <c r="K1034" s="149"/>
      <c r="L1034" s="149"/>
      <c r="M1034" s="149"/>
      <c r="N1034" s="157"/>
      <c r="O1034" s="197" t="e">
        <f t="shared" si="181"/>
        <v>#DIV/0!</v>
      </c>
      <c r="P1034" s="198" t="e">
        <f t="shared" si="182"/>
        <v>#DIV/0!</v>
      </c>
    </row>
    <row r="1035" spans="1:16" x14ac:dyDescent="0.2">
      <c r="A1035" s="174">
        <v>8</v>
      </c>
      <c r="B1035" s="417"/>
      <c r="C1035" s="133" t="s">
        <v>84</v>
      </c>
      <c r="D1035" s="90" t="s">
        <v>6</v>
      </c>
      <c r="E1035" s="148"/>
      <c r="F1035" s="148"/>
      <c r="G1035" s="149"/>
      <c r="H1035" s="149"/>
      <c r="I1035" s="149"/>
      <c r="J1035" s="149"/>
      <c r="K1035" s="149"/>
      <c r="L1035" s="149"/>
      <c r="M1035" s="149"/>
      <c r="N1035" s="157"/>
      <c r="O1035" s="197" t="e">
        <f t="shared" si="181"/>
        <v>#DIV/0!</v>
      </c>
      <c r="P1035" s="198" t="e">
        <f>(STDEV(E1035:N1035))/R$43</f>
        <v>#DIV/0!</v>
      </c>
    </row>
    <row r="1036" spans="1:16" x14ac:dyDescent="0.2">
      <c r="A1036" s="174">
        <v>9</v>
      </c>
      <c r="B1036" s="418"/>
      <c r="C1036" s="133" t="s">
        <v>85</v>
      </c>
      <c r="D1036" s="90" t="s">
        <v>4</v>
      </c>
      <c r="E1036" s="148"/>
      <c r="F1036" s="148"/>
      <c r="G1036" s="149"/>
      <c r="H1036" s="149"/>
      <c r="I1036" s="149"/>
      <c r="J1036" s="149"/>
      <c r="K1036" s="149"/>
      <c r="L1036" s="149"/>
      <c r="M1036" s="149"/>
      <c r="N1036" s="157"/>
      <c r="O1036" s="197" t="e">
        <f t="shared" si="181"/>
        <v>#DIV/0!</v>
      </c>
      <c r="P1036" s="198" t="e">
        <f t="shared" ref="P1036:P1037" si="183">(STDEV(E1036:N1036))/R$42</f>
        <v>#DIV/0!</v>
      </c>
    </row>
    <row r="1037" spans="1:16" x14ac:dyDescent="0.2">
      <c r="A1037" s="174">
        <v>10</v>
      </c>
      <c r="B1037" s="419" t="s">
        <v>101</v>
      </c>
      <c r="C1037" s="134" t="s">
        <v>86</v>
      </c>
      <c r="D1037" s="127" t="s">
        <v>4</v>
      </c>
      <c r="E1037" s="148"/>
      <c r="F1037" s="148"/>
      <c r="G1037" s="149"/>
      <c r="H1037" s="149"/>
      <c r="I1037" s="149"/>
      <c r="J1037" s="149"/>
      <c r="K1037" s="149"/>
      <c r="L1037" s="149"/>
      <c r="M1037" s="149"/>
      <c r="N1037" s="157"/>
      <c r="O1037" s="197" t="e">
        <f t="shared" si="181"/>
        <v>#DIV/0!</v>
      </c>
      <c r="P1037" s="198" t="e">
        <f t="shared" si="183"/>
        <v>#DIV/0!</v>
      </c>
    </row>
    <row r="1038" spans="1:16" x14ac:dyDescent="0.2">
      <c r="A1038" s="174">
        <v>11</v>
      </c>
      <c r="B1038" s="420"/>
      <c r="C1038" s="134" t="s">
        <v>87</v>
      </c>
      <c r="D1038" s="128" t="s">
        <v>6</v>
      </c>
      <c r="E1038" s="148"/>
      <c r="F1038" s="148"/>
      <c r="G1038" s="149"/>
      <c r="H1038" s="149"/>
      <c r="I1038" s="149"/>
      <c r="J1038" s="149"/>
      <c r="K1038" s="149"/>
      <c r="L1038" s="149"/>
      <c r="M1038" s="149"/>
      <c r="N1038" s="157"/>
      <c r="O1038" s="197" t="e">
        <f t="shared" si="181"/>
        <v>#DIV/0!</v>
      </c>
      <c r="P1038" s="198" t="e">
        <f>(STDEV(E1038:N1038))/R$43</f>
        <v>#DIV/0!</v>
      </c>
    </row>
    <row r="1039" spans="1:16" x14ac:dyDescent="0.2">
      <c r="A1039" s="174">
        <v>12</v>
      </c>
      <c r="B1039" s="421" t="s">
        <v>30</v>
      </c>
      <c r="C1039" s="179" t="s">
        <v>88</v>
      </c>
      <c r="D1039" s="91" t="s">
        <v>4</v>
      </c>
      <c r="E1039" s="148"/>
      <c r="F1039" s="148"/>
      <c r="G1039" s="149"/>
      <c r="H1039" s="149"/>
      <c r="I1039" s="149"/>
      <c r="J1039" s="149"/>
      <c r="K1039" s="149"/>
      <c r="L1039" s="149"/>
      <c r="M1039" s="149"/>
      <c r="N1039" s="157"/>
      <c r="O1039" s="197" t="e">
        <f t="shared" si="181"/>
        <v>#DIV/0!</v>
      </c>
      <c r="P1039" s="198" t="e">
        <f t="shared" ref="P1039:P1040" si="184">(STDEV(E1039:N1039))/R$42</f>
        <v>#DIV/0!</v>
      </c>
    </row>
    <row r="1040" spans="1:16" x14ac:dyDescent="0.2">
      <c r="A1040" s="174">
        <v>13</v>
      </c>
      <c r="B1040" s="418"/>
      <c r="C1040" s="133" t="s">
        <v>89</v>
      </c>
      <c r="D1040" s="90" t="s">
        <v>4</v>
      </c>
      <c r="E1040" s="148"/>
      <c r="F1040" s="148"/>
      <c r="G1040" s="149"/>
      <c r="H1040" s="149"/>
      <c r="I1040" s="149"/>
      <c r="J1040" s="149"/>
      <c r="K1040" s="149"/>
      <c r="L1040" s="149"/>
      <c r="M1040" s="149"/>
      <c r="N1040" s="157"/>
      <c r="O1040" s="197" t="e">
        <f t="shared" si="181"/>
        <v>#DIV/0!</v>
      </c>
      <c r="P1040" s="198" t="e">
        <f t="shared" si="184"/>
        <v>#DIV/0!</v>
      </c>
    </row>
    <row r="1041" spans="1:16" x14ac:dyDescent="0.2">
      <c r="A1041" s="174">
        <v>14</v>
      </c>
      <c r="B1041" s="419" t="s">
        <v>31</v>
      </c>
      <c r="C1041" s="134" t="s">
        <v>90</v>
      </c>
      <c r="D1041" s="128" t="s">
        <v>5</v>
      </c>
      <c r="E1041" s="148"/>
      <c r="F1041" s="148"/>
      <c r="G1041" s="149"/>
      <c r="H1041" s="149"/>
      <c r="I1041" s="149"/>
      <c r="J1041" s="149"/>
      <c r="K1041" s="149"/>
      <c r="L1041" s="149"/>
      <c r="M1041" s="149"/>
      <c r="N1041" s="157"/>
      <c r="O1041" s="197" t="e">
        <f t="shared" si="181"/>
        <v>#DIV/0!</v>
      </c>
      <c r="P1041" s="198" t="e">
        <f>(STDEV(E1041:N1041))/R$44</f>
        <v>#DIV/0!</v>
      </c>
    </row>
    <row r="1042" spans="1:16" x14ac:dyDescent="0.2">
      <c r="A1042" s="174">
        <v>15</v>
      </c>
      <c r="B1042" s="422"/>
      <c r="C1042" s="134" t="s">
        <v>91</v>
      </c>
      <c r="D1042" s="128" t="s">
        <v>6</v>
      </c>
      <c r="E1042" s="150"/>
      <c r="F1042" s="150"/>
      <c r="G1042" s="150"/>
      <c r="H1042" s="150"/>
      <c r="I1042" s="148"/>
      <c r="J1042" s="148"/>
      <c r="K1042" s="149"/>
      <c r="L1042" s="149"/>
      <c r="M1042" s="149"/>
      <c r="N1042" s="157"/>
      <c r="O1042" s="197" t="e">
        <f t="shared" si="181"/>
        <v>#DIV/0!</v>
      </c>
      <c r="P1042" s="198" t="e">
        <f>(STDEV(E1042:N1042))/R$43</f>
        <v>#DIV/0!</v>
      </c>
    </row>
    <row r="1043" spans="1:16" x14ac:dyDescent="0.2">
      <c r="A1043" s="174">
        <v>16</v>
      </c>
      <c r="B1043" s="422"/>
      <c r="C1043" s="134" t="s">
        <v>92</v>
      </c>
      <c r="D1043" s="127" t="s">
        <v>4</v>
      </c>
      <c r="E1043" s="151"/>
      <c r="F1043" s="151"/>
      <c r="G1043" s="151"/>
      <c r="H1043" s="151"/>
      <c r="I1043" s="151"/>
      <c r="J1043" s="152"/>
      <c r="K1043" s="149"/>
      <c r="L1043" s="149"/>
      <c r="M1043" s="149"/>
      <c r="N1043" s="157"/>
      <c r="O1043" s="197" t="e">
        <f t="shared" si="181"/>
        <v>#DIV/0!</v>
      </c>
      <c r="P1043" s="198" t="e">
        <f t="shared" ref="P1043:P1051" si="185">(STDEV(E1043:N1043))/R$42</f>
        <v>#DIV/0!</v>
      </c>
    </row>
    <row r="1044" spans="1:16" x14ac:dyDescent="0.2">
      <c r="A1044" s="175">
        <v>17</v>
      </c>
      <c r="B1044" s="422"/>
      <c r="C1044" s="134" t="s">
        <v>93</v>
      </c>
      <c r="D1044" s="127" t="s">
        <v>4</v>
      </c>
      <c r="E1044" s="151"/>
      <c r="F1044" s="151"/>
      <c r="G1044" s="151"/>
      <c r="H1044" s="151"/>
      <c r="I1044" s="151"/>
      <c r="J1044" s="152"/>
      <c r="K1044" s="149"/>
      <c r="L1044" s="149"/>
      <c r="M1044" s="149"/>
      <c r="N1044" s="157"/>
      <c r="O1044" s="197" t="e">
        <f t="shared" si="181"/>
        <v>#DIV/0!</v>
      </c>
      <c r="P1044" s="198" t="e">
        <f t="shared" si="185"/>
        <v>#DIV/0!</v>
      </c>
    </row>
    <row r="1045" spans="1:16" x14ac:dyDescent="0.2">
      <c r="A1045" s="175">
        <v>18</v>
      </c>
      <c r="B1045" s="420"/>
      <c r="C1045" s="134" t="s">
        <v>94</v>
      </c>
      <c r="D1045" s="127" t="s">
        <v>4</v>
      </c>
      <c r="E1045" s="151"/>
      <c r="F1045" s="151"/>
      <c r="G1045" s="151"/>
      <c r="H1045" s="151"/>
      <c r="I1045" s="151"/>
      <c r="J1045" s="152"/>
      <c r="K1045" s="149"/>
      <c r="L1045" s="149"/>
      <c r="M1045" s="149"/>
      <c r="N1045" s="157"/>
      <c r="O1045" s="197" t="e">
        <f t="shared" si="181"/>
        <v>#DIV/0!</v>
      </c>
      <c r="P1045" s="198" t="e">
        <f t="shared" si="185"/>
        <v>#DIV/0!</v>
      </c>
    </row>
    <row r="1046" spans="1:16" x14ac:dyDescent="0.2">
      <c r="A1046" s="175">
        <v>19</v>
      </c>
      <c r="B1046" s="421" t="s">
        <v>21</v>
      </c>
      <c r="C1046" s="133" t="s">
        <v>95</v>
      </c>
      <c r="D1046" s="90" t="s">
        <v>4</v>
      </c>
      <c r="E1046" s="151"/>
      <c r="F1046" s="151"/>
      <c r="G1046" s="151"/>
      <c r="H1046" s="151"/>
      <c r="I1046" s="151"/>
      <c r="J1046" s="152"/>
      <c r="K1046" s="149"/>
      <c r="L1046" s="149"/>
      <c r="M1046" s="149"/>
      <c r="N1046" s="157"/>
      <c r="O1046" s="197" t="e">
        <f t="shared" si="181"/>
        <v>#DIV/0!</v>
      </c>
      <c r="P1046" s="198" t="e">
        <f t="shared" si="185"/>
        <v>#DIV/0!</v>
      </c>
    </row>
    <row r="1047" spans="1:16" x14ac:dyDescent="0.2">
      <c r="A1047" s="175">
        <v>20</v>
      </c>
      <c r="B1047" s="417"/>
      <c r="C1047" s="133" t="s">
        <v>96</v>
      </c>
      <c r="D1047" s="90" t="s">
        <v>4</v>
      </c>
      <c r="E1047" s="151"/>
      <c r="F1047" s="151"/>
      <c r="G1047" s="151"/>
      <c r="H1047" s="151"/>
      <c r="I1047" s="151"/>
      <c r="J1047" s="152"/>
      <c r="K1047" s="149"/>
      <c r="L1047" s="149"/>
      <c r="M1047" s="149"/>
      <c r="N1047" s="157"/>
      <c r="O1047" s="197" t="e">
        <f t="shared" si="181"/>
        <v>#DIV/0!</v>
      </c>
      <c r="P1047" s="198" t="e">
        <f t="shared" si="185"/>
        <v>#DIV/0!</v>
      </c>
    </row>
    <row r="1048" spans="1:16" x14ac:dyDescent="0.2">
      <c r="A1048" s="175">
        <v>21</v>
      </c>
      <c r="B1048" s="418"/>
      <c r="C1048" s="133" t="s">
        <v>97</v>
      </c>
      <c r="D1048" s="90" t="s">
        <v>4</v>
      </c>
      <c r="E1048" s="151"/>
      <c r="F1048" s="151"/>
      <c r="G1048" s="151"/>
      <c r="H1048" s="151"/>
      <c r="I1048" s="151"/>
      <c r="J1048" s="152"/>
      <c r="K1048" s="149"/>
      <c r="L1048" s="149"/>
      <c r="M1048" s="149"/>
      <c r="N1048" s="157"/>
      <c r="O1048" s="197" t="e">
        <f t="shared" si="181"/>
        <v>#DIV/0!</v>
      </c>
      <c r="P1048" s="198" t="e">
        <f t="shared" si="185"/>
        <v>#DIV/0!</v>
      </c>
    </row>
    <row r="1049" spans="1:16" x14ac:dyDescent="0.2">
      <c r="A1049" s="175">
        <v>22</v>
      </c>
      <c r="B1049" s="419" t="s">
        <v>32</v>
      </c>
      <c r="C1049" s="134" t="s">
        <v>98</v>
      </c>
      <c r="D1049" s="127" t="s">
        <v>4</v>
      </c>
      <c r="E1049" s="151"/>
      <c r="F1049" s="151"/>
      <c r="G1049" s="151"/>
      <c r="H1049" s="151"/>
      <c r="I1049" s="151"/>
      <c r="J1049" s="152"/>
      <c r="K1049" s="149"/>
      <c r="L1049" s="149"/>
      <c r="M1049" s="149"/>
      <c r="N1049" s="157"/>
      <c r="O1049" s="197" t="e">
        <f t="shared" si="181"/>
        <v>#DIV/0!</v>
      </c>
      <c r="P1049" s="198" t="e">
        <f t="shared" si="185"/>
        <v>#DIV/0!</v>
      </c>
    </row>
    <row r="1050" spans="1:16" x14ac:dyDescent="0.2">
      <c r="A1050" s="175">
        <v>23</v>
      </c>
      <c r="B1050" s="422"/>
      <c r="C1050" s="134" t="s">
        <v>100</v>
      </c>
      <c r="D1050" s="129" t="s">
        <v>4</v>
      </c>
      <c r="E1050" s="151"/>
      <c r="F1050" s="151"/>
      <c r="G1050" s="151"/>
      <c r="H1050" s="151"/>
      <c r="I1050" s="151"/>
      <c r="J1050" s="152"/>
      <c r="K1050" s="149"/>
      <c r="L1050" s="149"/>
      <c r="M1050" s="149"/>
      <c r="N1050" s="157"/>
      <c r="O1050" s="197" t="e">
        <f t="shared" si="181"/>
        <v>#DIV/0!</v>
      </c>
      <c r="P1050" s="198" t="e">
        <f t="shared" si="185"/>
        <v>#DIV/0!</v>
      </c>
    </row>
    <row r="1051" spans="1:16" ht="13.5" thickBot="1" x14ac:dyDescent="0.25">
      <c r="A1051" s="189">
        <v>24</v>
      </c>
      <c r="B1051" s="423"/>
      <c r="C1051" s="135" t="s">
        <v>99</v>
      </c>
      <c r="D1051" s="130" t="s">
        <v>4</v>
      </c>
      <c r="E1051" s="158"/>
      <c r="F1051" s="158"/>
      <c r="G1051" s="158"/>
      <c r="H1051" s="158"/>
      <c r="I1051" s="158"/>
      <c r="J1051" s="158"/>
      <c r="K1051" s="159"/>
      <c r="L1051" s="159"/>
      <c r="M1051" s="159"/>
      <c r="N1051" s="160"/>
      <c r="O1051" s="197" t="e">
        <f t="shared" si="181"/>
        <v>#DIV/0!</v>
      </c>
      <c r="P1051" s="198" t="e">
        <f t="shared" si="185"/>
        <v>#DIV/0!</v>
      </c>
    </row>
    <row r="1052" spans="1:16" x14ac:dyDescent="0.2">
      <c r="A1052" s="26"/>
      <c r="K1052" s="26"/>
      <c r="M1052" s="26"/>
      <c r="N1052" s="26"/>
      <c r="O1052" s="26"/>
      <c r="P1052" s="26"/>
    </row>
    <row r="1053" spans="1:16" x14ac:dyDescent="0.2">
      <c r="A1053" s="217">
        <v>36</v>
      </c>
      <c r="B1053" s="103" t="s">
        <v>54</v>
      </c>
      <c r="C1053" s="213">
        <f>+$AN11</f>
        <v>0</v>
      </c>
      <c r="E1053" s="415">
        <f t="shared" ref="E1053:N1053" si="186">+$AN11</f>
        <v>0</v>
      </c>
      <c r="F1053" s="415">
        <f t="shared" si="186"/>
        <v>0</v>
      </c>
      <c r="G1053" s="415">
        <f t="shared" si="186"/>
        <v>0</v>
      </c>
      <c r="H1053" s="415">
        <f t="shared" si="186"/>
        <v>0</v>
      </c>
      <c r="I1053" s="415">
        <f t="shared" si="186"/>
        <v>0</v>
      </c>
      <c r="J1053" s="415">
        <f t="shared" si="186"/>
        <v>0</v>
      </c>
      <c r="K1053" s="415">
        <f t="shared" si="186"/>
        <v>0</v>
      </c>
      <c r="L1053" s="415">
        <f t="shared" si="186"/>
        <v>0</v>
      </c>
      <c r="M1053" s="415">
        <f t="shared" si="186"/>
        <v>0</v>
      </c>
      <c r="N1053" s="415">
        <f t="shared" si="186"/>
        <v>0</v>
      </c>
      <c r="O1053" s="26"/>
      <c r="P1053" s="26"/>
    </row>
    <row r="1054" spans="1:16" ht="13.5" thickBot="1" x14ac:dyDescent="0.25">
      <c r="A1054" s="26"/>
      <c r="K1054" s="26"/>
      <c r="M1054" s="26"/>
      <c r="N1054" s="26"/>
      <c r="O1054" s="195" t="s">
        <v>122</v>
      </c>
      <c r="P1054" s="195" t="s">
        <v>56</v>
      </c>
    </row>
    <row r="1055" spans="1:16" x14ac:dyDescent="0.2">
      <c r="A1055" s="101"/>
      <c r="B1055" s="102"/>
      <c r="C1055" s="131"/>
      <c r="D1055" s="99" t="s">
        <v>40</v>
      </c>
      <c r="E1055" s="394" t="s">
        <v>42</v>
      </c>
      <c r="F1055" s="395"/>
      <c r="G1055" s="395"/>
      <c r="H1055" s="395"/>
      <c r="I1055" s="395"/>
      <c r="J1055" s="395"/>
      <c r="K1055" s="395"/>
      <c r="L1055" s="395"/>
      <c r="M1055" s="395"/>
      <c r="N1055" s="396"/>
      <c r="O1055" s="195" t="s">
        <v>123</v>
      </c>
      <c r="P1055" s="195" t="s">
        <v>57</v>
      </c>
    </row>
    <row r="1056" spans="1:16" ht="13.5" thickBot="1" x14ac:dyDescent="0.25">
      <c r="A1056" s="93" t="s">
        <v>34</v>
      </c>
      <c r="B1056" s="94" t="s">
        <v>39</v>
      </c>
      <c r="C1056" s="95" t="s">
        <v>38</v>
      </c>
      <c r="D1056" s="212" t="s">
        <v>37</v>
      </c>
      <c r="E1056" s="145">
        <v>1</v>
      </c>
      <c r="F1056" s="146">
        <v>2</v>
      </c>
      <c r="G1056" s="147">
        <v>3</v>
      </c>
      <c r="H1056" s="147">
        <v>4</v>
      </c>
      <c r="I1056" s="147">
        <v>5</v>
      </c>
      <c r="J1056" s="147">
        <v>6</v>
      </c>
      <c r="K1056" s="147">
        <v>7</v>
      </c>
      <c r="L1056" s="147">
        <v>8</v>
      </c>
      <c r="M1056" s="147">
        <v>9</v>
      </c>
      <c r="N1056" s="144">
        <v>10</v>
      </c>
      <c r="O1056" s="196" t="s">
        <v>55</v>
      </c>
      <c r="P1056" s="196" t="s">
        <v>113</v>
      </c>
    </row>
    <row r="1057" spans="1:16" x14ac:dyDescent="0.2">
      <c r="A1057" s="174">
        <v>1</v>
      </c>
      <c r="B1057" s="416" t="s">
        <v>27</v>
      </c>
      <c r="C1057" s="133" t="s">
        <v>77</v>
      </c>
      <c r="D1057" s="89" t="s">
        <v>4</v>
      </c>
      <c r="E1057" s="153"/>
      <c r="F1057" s="153"/>
      <c r="G1057" s="154"/>
      <c r="H1057" s="154"/>
      <c r="I1057" s="154"/>
      <c r="J1057" s="154"/>
      <c r="K1057" s="154"/>
      <c r="L1057" s="154"/>
      <c r="M1057" s="154"/>
      <c r="N1057" s="156"/>
      <c r="O1057" s="197" t="e">
        <f t="shared" ref="O1057:O1080" si="187">ROUND(AVERAGE(E1057:N1057),0)</f>
        <v>#DIV/0!</v>
      </c>
      <c r="P1057" s="198" t="e">
        <f>(STDEV(E1057:N1057))/R$42</f>
        <v>#DIV/0!</v>
      </c>
    </row>
    <row r="1058" spans="1:16" x14ac:dyDescent="0.2">
      <c r="A1058" s="174">
        <v>2</v>
      </c>
      <c r="B1058" s="417"/>
      <c r="C1058" s="178" t="s">
        <v>78</v>
      </c>
      <c r="D1058" s="90" t="s">
        <v>4</v>
      </c>
      <c r="E1058" s="148"/>
      <c r="F1058" s="148"/>
      <c r="G1058" s="149"/>
      <c r="H1058" s="149"/>
      <c r="I1058" s="149"/>
      <c r="J1058" s="149"/>
      <c r="K1058" s="149"/>
      <c r="L1058" s="149"/>
      <c r="M1058" s="149"/>
      <c r="N1058" s="157"/>
      <c r="O1058" s="197" t="e">
        <f t="shared" si="187"/>
        <v>#DIV/0!</v>
      </c>
      <c r="P1058" s="198" t="e">
        <f t="shared" ref="P1058:P1063" si="188">(STDEV(E1058:N1058))/R$42</f>
        <v>#DIV/0!</v>
      </c>
    </row>
    <row r="1059" spans="1:16" x14ac:dyDescent="0.2">
      <c r="A1059" s="174">
        <v>3</v>
      </c>
      <c r="B1059" s="417"/>
      <c r="C1059" s="133" t="s">
        <v>79</v>
      </c>
      <c r="D1059" s="90" t="s">
        <v>4</v>
      </c>
      <c r="E1059" s="148"/>
      <c r="F1059" s="148"/>
      <c r="G1059" s="149"/>
      <c r="H1059" s="149"/>
      <c r="I1059" s="149"/>
      <c r="J1059" s="149"/>
      <c r="K1059" s="149"/>
      <c r="L1059" s="149"/>
      <c r="M1059" s="149"/>
      <c r="N1059" s="157"/>
      <c r="O1059" s="197" t="e">
        <f t="shared" si="187"/>
        <v>#DIV/0!</v>
      </c>
      <c r="P1059" s="198" t="e">
        <f t="shared" si="188"/>
        <v>#DIV/0!</v>
      </c>
    </row>
    <row r="1060" spans="1:16" x14ac:dyDescent="0.2">
      <c r="A1060" s="174">
        <v>4</v>
      </c>
      <c r="B1060" s="418"/>
      <c r="C1060" s="133" t="s">
        <v>80</v>
      </c>
      <c r="D1060" s="90" t="s">
        <v>4</v>
      </c>
      <c r="E1060" s="148"/>
      <c r="F1060" s="148"/>
      <c r="G1060" s="149"/>
      <c r="H1060" s="149"/>
      <c r="I1060" s="149"/>
      <c r="J1060" s="149"/>
      <c r="K1060" s="149"/>
      <c r="L1060" s="149"/>
      <c r="M1060" s="149"/>
      <c r="N1060" s="157"/>
      <c r="O1060" s="197" t="e">
        <f t="shared" si="187"/>
        <v>#DIV/0!</v>
      </c>
      <c r="P1060" s="198" t="e">
        <f t="shared" si="188"/>
        <v>#DIV/0!</v>
      </c>
    </row>
    <row r="1061" spans="1:16" x14ac:dyDescent="0.2">
      <c r="A1061" s="174">
        <v>5</v>
      </c>
      <c r="B1061" s="419" t="s">
        <v>28</v>
      </c>
      <c r="C1061" s="134" t="s">
        <v>81</v>
      </c>
      <c r="D1061" s="127" t="s">
        <v>4</v>
      </c>
      <c r="E1061" s="148"/>
      <c r="F1061" s="148"/>
      <c r="G1061" s="149"/>
      <c r="H1061" s="149"/>
      <c r="I1061" s="149"/>
      <c r="J1061" s="149"/>
      <c r="K1061" s="149"/>
      <c r="L1061" s="149"/>
      <c r="M1061" s="149"/>
      <c r="N1061" s="157"/>
      <c r="O1061" s="197" t="e">
        <f t="shared" si="187"/>
        <v>#DIV/0!</v>
      </c>
      <c r="P1061" s="198" t="e">
        <f t="shared" si="188"/>
        <v>#DIV/0!</v>
      </c>
    </row>
    <row r="1062" spans="1:16" x14ac:dyDescent="0.2">
      <c r="A1062" s="174">
        <v>6</v>
      </c>
      <c r="B1062" s="420"/>
      <c r="C1062" s="134" t="s">
        <v>82</v>
      </c>
      <c r="D1062" s="127" t="s">
        <v>4</v>
      </c>
      <c r="E1062" s="148"/>
      <c r="F1062" s="148"/>
      <c r="G1062" s="169"/>
      <c r="H1062" s="149"/>
      <c r="I1062" s="149"/>
      <c r="J1062" s="149"/>
      <c r="K1062" s="149"/>
      <c r="L1062" s="149"/>
      <c r="M1062" s="149"/>
      <c r="N1062" s="157"/>
      <c r="O1062" s="197" t="e">
        <f t="shared" si="187"/>
        <v>#DIV/0!</v>
      </c>
      <c r="P1062" s="198" t="e">
        <f t="shared" si="188"/>
        <v>#DIV/0!</v>
      </c>
    </row>
    <row r="1063" spans="1:16" x14ac:dyDescent="0.2">
      <c r="A1063" s="174">
        <v>7</v>
      </c>
      <c r="B1063" s="421" t="s">
        <v>29</v>
      </c>
      <c r="C1063" s="133" t="s">
        <v>83</v>
      </c>
      <c r="D1063" s="90" t="s">
        <v>4</v>
      </c>
      <c r="E1063" s="148"/>
      <c r="F1063" s="148"/>
      <c r="G1063" s="149"/>
      <c r="H1063" s="149"/>
      <c r="I1063" s="149"/>
      <c r="J1063" s="149"/>
      <c r="K1063" s="149"/>
      <c r="L1063" s="149"/>
      <c r="M1063" s="149"/>
      <c r="N1063" s="157"/>
      <c r="O1063" s="197" t="e">
        <f t="shared" si="187"/>
        <v>#DIV/0!</v>
      </c>
      <c r="P1063" s="198" t="e">
        <f t="shared" si="188"/>
        <v>#DIV/0!</v>
      </c>
    </row>
    <row r="1064" spans="1:16" x14ac:dyDescent="0.2">
      <c r="A1064" s="174">
        <v>8</v>
      </c>
      <c r="B1064" s="417"/>
      <c r="C1064" s="133" t="s">
        <v>84</v>
      </c>
      <c r="D1064" s="90" t="s">
        <v>6</v>
      </c>
      <c r="E1064" s="148"/>
      <c r="F1064" s="148"/>
      <c r="G1064" s="149"/>
      <c r="H1064" s="149"/>
      <c r="I1064" s="149"/>
      <c r="J1064" s="149"/>
      <c r="K1064" s="149"/>
      <c r="L1064" s="149"/>
      <c r="M1064" s="149"/>
      <c r="N1064" s="157"/>
      <c r="O1064" s="197" t="e">
        <f t="shared" si="187"/>
        <v>#DIV/0!</v>
      </c>
      <c r="P1064" s="198" t="e">
        <f>(STDEV(E1064:N1064))/R$43</f>
        <v>#DIV/0!</v>
      </c>
    </row>
    <row r="1065" spans="1:16" x14ac:dyDescent="0.2">
      <c r="A1065" s="174">
        <v>9</v>
      </c>
      <c r="B1065" s="418"/>
      <c r="C1065" s="133" t="s">
        <v>85</v>
      </c>
      <c r="D1065" s="90" t="s">
        <v>4</v>
      </c>
      <c r="E1065" s="148"/>
      <c r="F1065" s="148"/>
      <c r="G1065" s="149"/>
      <c r="H1065" s="149"/>
      <c r="I1065" s="149"/>
      <c r="J1065" s="149"/>
      <c r="K1065" s="149"/>
      <c r="L1065" s="149"/>
      <c r="M1065" s="149"/>
      <c r="N1065" s="157"/>
      <c r="O1065" s="197" t="e">
        <f t="shared" si="187"/>
        <v>#DIV/0!</v>
      </c>
      <c r="P1065" s="198" t="e">
        <f t="shared" ref="P1065:P1066" si="189">(STDEV(E1065:N1065))/R$42</f>
        <v>#DIV/0!</v>
      </c>
    </row>
    <row r="1066" spans="1:16" x14ac:dyDescent="0.2">
      <c r="A1066" s="174">
        <v>10</v>
      </c>
      <c r="B1066" s="419" t="s">
        <v>101</v>
      </c>
      <c r="C1066" s="134" t="s">
        <v>86</v>
      </c>
      <c r="D1066" s="127" t="s">
        <v>4</v>
      </c>
      <c r="E1066" s="148"/>
      <c r="F1066" s="148"/>
      <c r="G1066" s="149"/>
      <c r="H1066" s="149"/>
      <c r="I1066" s="149"/>
      <c r="J1066" s="149"/>
      <c r="K1066" s="149"/>
      <c r="L1066" s="149"/>
      <c r="M1066" s="149"/>
      <c r="N1066" s="157"/>
      <c r="O1066" s="197" t="e">
        <f t="shared" si="187"/>
        <v>#DIV/0!</v>
      </c>
      <c r="P1066" s="198" t="e">
        <f t="shared" si="189"/>
        <v>#DIV/0!</v>
      </c>
    </row>
    <row r="1067" spans="1:16" x14ac:dyDescent="0.2">
      <c r="A1067" s="174">
        <v>11</v>
      </c>
      <c r="B1067" s="420"/>
      <c r="C1067" s="134" t="s">
        <v>87</v>
      </c>
      <c r="D1067" s="128" t="s">
        <v>6</v>
      </c>
      <c r="E1067" s="148"/>
      <c r="F1067" s="148"/>
      <c r="G1067" s="149"/>
      <c r="H1067" s="149"/>
      <c r="I1067" s="149"/>
      <c r="J1067" s="149"/>
      <c r="K1067" s="149"/>
      <c r="L1067" s="149"/>
      <c r="M1067" s="149"/>
      <c r="N1067" s="157"/>
      <c r="O1067" s="197" t="e">
        <f t="shared" si="187"/>
        <v>#DIV/0!</v>
      </c>
      <c r="P1067" s="198" t="e">
        <f>(STDEV(E1067:N1067))/R$43</f>
        <v>#DIV/0!</v>
      </c>
    </row>
    <row r="1068" spans="1:16" x14ac:dyDescent="0.2">
      <c r="A1068" s="174">
        <v>12</v>
      </c>
      <c r="B1068" s="421" t="s">
        <v>30</v>
      </c>
      <c r="C1068" s="179" t="s">
        <v>88</v>
      </c>
      <c r="D1068" s="91" t="s">
        <v>4</v>
      </c>
      <c r="E1068" s="148"/>
      <c r="F1068" s="148"/>
      <c r="G1068" s="149"/>
      <c r="H1068" s="149"/>
      <c r="I1068" s="149"/>
      <c r="J1068" s="149"/>
      <c r="K1068" s="149"/>
      <c r="L1068" s="149"/>
      <c r="M1068" s="149"/>
      <c r="N1068" s="157"/>
      <c r="O1068" s="197" t="e">
        <f t="shared" si="187"/>
        <v>#DIV/0!</v>
      </c>
      <c r="P1068" s="198" t="e">
        <f t="shared" ref="P1068:P1069" si="190">(STDEV(E1068:N1068))/R$42</f>
        <v>#DIV/0!</v>
      </c>
    </row>
    <row r="1069" spans="1:16" x14ac:dyDescent="0.2">
      <c r="A1069" s="174">
        <v>13</v>
      </c>
      <c r="B1069" s="418"/>
      <c r="C1069" s="133" t="s">
        <v>89</v>
      </c>
      <c r="D1069" s="90" t="s">
        <v>4</v>
      </c>
      <c r="E1069" s="148"/>
      <c r="F1069" s="148"/>
      <c r="G1069" s="149"/>
      <c r="H1069" s="149"/>
      <c r="I1069" s="149"/>
      <c r="J1069" s="149"/>
      <c r="K1069" s="149"/>
      <c r="L1069" s="149"/>
      <c r="M1069" s="149"/>
      <c r="N1069" s="157"/>
      <c r="O1069" s="197" t="e">
        <f t="shared" si="187"/>
        <v>#DIV/0!</v>
      </c>
      <c r="P1069" s="198" t="e">
        <f t="shared" si="190"/>
        <v>#DIV/0!</v>
      </c>
    </row>
    <row r="1070" spans="1:16" x14ac:dyDescent="0.2">
      <c r="A1070" s="174">
        <v>14</v>
      </c>
      <c r="B1070" s="419" t="s">
        <v>31</v>
      </c>
      <c r="C1070" s="134" t="s">
        <v>90</v>
      </c>
      <c r="D1070" s="128" t="s">
        <v>5</v>
      </c>
      <c r="E1070" s="148"/>
      <c r="F1070" s="148"/>
      <c r="G1070" s="149"/>
      <c r="H1070" s="149"/>
      <c r="I1070" s="149"/>
      <c r="J1070" s="149"/>
      <c r="K1070" s="149"/>
      <c r="L1070" s="149"/>
      <c r="M1070" s="149"/>
      <c r="N1070" s="157"/>
      <c r="O1070" s="197" t="e">
        <f t="shared" si="187"/>
        <v>#DIV/0!</v>
      </c>
      <c r="P1070" s="198" t="e">
        <f>(STDEV(E1070:N1070))/R$44</f>
        <v>#DIV/0!</v>
      </c>
    </row>
    <row r="1071" spans="1:16" x14ac:dyDescent="0.2">
      <c r="A1071" s="174">
        <v>15</v>
      </c>
      <c r="B1071" s="422"/>
      <c r="C1071" s="134" t="s">
        <v>91</v>
      </c>
      <c r="D1071" s="128" t="s">
        <v>6</v>
      </c>
      <c r="E1071" s="150"/>
      <c r="F1071" s="150"/>
      <c r="G1071" s="150"/>
      <c r="H1071" s="150"/>
      <c r="I1071" s="148"/>
      <c r="J1071" s="148"/>
      <c r="K1071" s="149"/>
      <c r="L1071" s="149"/>
      <c r="M1071" s="149"/>
      <c r="N1071" s="157"/>
      <c r="O1071" s="197" t="e">
        <f t="shared" si="187"/>
        <v>#DIV/0!</v>
      </c>
      <c r="P1071" s="198" t="e">
        <f>(STDEV(E1071:N1071))/R$43</f>
        <v>#DIV/0!</v>
      </c>
    </row>
    <row r="1072" spans="1:16" x14ac:dyDescent="0.2">
      <c r="A1072" s="174">
        <v>16</v>
      </c>
      <c r="B1072" s="422"/>
      <c r="C1072" s="134" t="s">
        <v>92</v>
      </c>
      <c r="D1072" s="127" t="s">
        <v>4</v>
      </c>
      <c r="E1072" s="151"/>
      <c r="F1072" s="151"/>
      <c r="G1072" s="151"/>
      <c r="H1072" s="151"/>
      <c r="I1072" s="151"/>
      <c r="J1072" s="152"/>
      <c r="K1072" s="149"/>
      <c r="L1072" s="149"/>
      <c r="M1072" s="149"/>
      <c r="N1072" s="157"/>
      <c r="O1072" s="197" t="e">
        <f t="shared" si="187"/>
        <v>#DIV/0!</v>
      </c>
      <c r="P1072" s="198" t="e">
        <f t="shared" ref="P1072:P1080" si="191">(STDEV(E1072:N1072))/R$42</f>
        <v>#DIV/0!</v>
      </c>
    </row>
    <row r="1073" spans="1:16" x14ac:dyDescent="0.2">
      <c r="A1073" s="175">
        <v>17</v>
      </c>
      <c r="B1073" s="422"/>
      <c r="C1073" s="134" t="s">
        <v>93</v>
      </c>
      <c r="D1073" s="127" t="s">
        <v>4</v>
      </c>
      <c r="E1073" s="151"/>
      <c r="F1073" s="151"/>
      <c r="G1073" s="151"/>
      <c r="H1073" s="151"/>
      <c r="I1073" s="151"/>
      <c r="J1073" s="152"/>
      <c r="K1073" s="149"/>
      <c r="L1073" s="149"/>
      <c r="M1073" s="149"/>
      <c r="N1073" s="157"/>
      <c r="O1073" s="197" t="e">
        <f t="shared" si="187"/>
        <v>#DIV/0!</v>
      </c>
      <c r="P1073" s="198" t="e">
        <f t="shared" si="191"/>
        <v>#DIV/0!</v>
      </c>
    </row>
    <row r="1074" spans="1:16" x14ac:dyDescent="0.2">
      <c r="A1074" s="175">
        <v>18</v>
      </c>
      <c r="B1074" s="420"/>
      <c r="C1074" s="134" t="s">
        <v>94</v>
      </c>
      <c r="D1074" s="127" t="s">
        <v>4</v>
      </c>
      <c r="E1074" s="151"/>
      <c r="F1074" s="151"/>
      <c r="G1074" s="151"/>
      <c r="H1074" s="151"/>
      <c r="I1074" s="151"/>
      <c r="J1074" s="152"/>
      <c r="K1074" s="149"/>
      <c r="L1074" s="149"/>
      <c r="M1074" s="149"/>
      <c r="N1074" s="157"/>
      <c r="O1074" s="197" t="e">
        <f t="shared" si="187"/>
        <v>#DIV/0!</v>
      </c>
      <c r="P1074" s="198" t="e">
        <f t="shared" si="191"/>
        <v>#DIV/0!</v>
      </c>
    </row>
    <row r="1075" spans="1:16" x14ac:dyDescent="0.2">
      <c r="A1075" s="175">
        <v>19</v>
      </c>
      <c r="B1075" s="421" t="s">
        <v>21</v>
      </c>
      <c r="C1075" s="133" t="s">
        <v>95</v>
      </c>
      <c r="D1075" s="90" t="s">
        <v>4</v>
      </c>
      <c r="E1075" s="151"/>
      <c r="F1075" s="151"/>
      <c r="G1075" s="151"/>
      <c r="H1075" s="151"/>
      <c r="I1075" s="151"/>
      <c r="J1075" s="152"/>
      <c r="K1075" s="149"/>
      <c r="L1075" s="149"/>
      <c r="M1075" s="149"/>
      <c r="N1075" s="157"/>
      <c r="O1075" s="197" t="e">
        <f t="shared" si="187"/>
        <v>#DIV/0!</v>
      </c>
      <c r="P1075" s="198" t="e">
        <f t="shared" si="191"/>
        <v>#DIV/0!</v>
      </c>
    </row>
    <row r="1076" spans="1:16" x14ac:dyDescent="0.2">
      <c r="A1076" s="175">
        <v>20</v>
      </c>
      <c r="B1076" s="417"/>
      <c r="C1076" s="133" t="s">
        <v>96</v>
      </c>
      <c r="D1076" s="90" t="s">
        <v>4</v>
      </c>
      <c r="E1076" s="151"/>
      <c r="F1076" s="151"/>
      <c r="G1076" s="151"/>
      <c r="H1076" s="151"/>
      <c r="I1076" s="151"/>
      <c r="J1076" s="152"/>
      <c r="K1076" s="149"/>
      <c r="L1076" s="149"/>
      <c r="M1076" s="149"/>
      <c r="N1076" s="157"/>
      <c r="O1076" s="197" t="e">
        <f t="shared" si="187"/>
        <v>#DIV/0!</v>
      </c>
      <c r="P1076" s="198" t="e">
        <f t="shared" si="191"/>
        <v>#DIV/0!</v>
      </c>
    </row>
    <row r="1077" spans="1:16" x14ac:dyDescent="0.2">
      <c r="A1077" s="175">
        <v>21</v>
      </c>
      <c r="B1077" s="418"/>
      <c r="C1077" s="133" t="s">
        <v>97</v>
      </c>
      <c r="D1077" s="90" t="s">
        <v>4</v>
      </c>
      <c r="E1077" s="151"/>
      <c r="F1077" s="151"/>
      <c r="G1077" s="151"/>
      <c r="H1077" s="151"/>
      <c r="I1077" s="151"/>
      <c r="J1077" s="152"/>
      <c r="K1077" s="149"/>
      <c r="L1077" s="149"/>
      <c r="M1077" s="149"/>
      <c r="N1077" s="157"/>
      <c r="O1077" s="197" t="e">
        <f t="shared" si="187"/>
        <v>#DIV/0!</v>
      </c>
      <c r="P1077" s="198" t="e">
        <f t="shared" si="191"/>
        <v>#DIV/0!</v>
      </c>
    </row>
    <row r="1078" spans="1:16" x14ac:dyDescent="0.2">
      <c r="A1078" s="175">
        <v>22</v>
      </c>
      <c r="B1078" s="419" t="s">
        <v>32</v>
      </c>
      <c r="C1078" s="134" t="s">
        <v>98</v>
      </c>
      <c r="D1078" s="127" t="s">
        <v>4</v>
      </c>
      <c r="E1078" s="151"/>
      <c r="F1078" s="151"/>
      <c r="G1078" s="151"/>
      <c r="H1078" s="151"/>
      <c r="I1078" s="151"/>
      <c r="J1078" s="152"/>
      <c r="K1078" s="149"/>
      <c r="L1078" s="149"/>
      <c r="M1078" s="149"/>
      <c r="N1078" s="157"/>
      <c r="O1078" s="197" t="e">
        <f t="shared" si="187"/>
        <v>#DIV/0!</v>
      </c>
      <c r="P1078" s="198" t="e">
        <f t="shared" si="191"/>
        <v>#DIV/0!</v>
      </c>
    </row>
    <row r="1079" spans="1:16" x14ac:dyDescent="0.2">
      <c r="A1079" s="175">
        <v>23</v>
      </c>
      <c r="B1079" s="422"/>
      <c r="C1079" s="134" t="s">
        <v>100</v>
      </c>
      <c r="D1079" s="129" t="s">
        <v>4</v>
      </c>
      <c r="E1079" s="151"/>
      <c r="F1079" s="151"/>
      <c r="G1079" s="151"/>
      <c r="H1079" s="151"/>
      <c r="I1079" s="151"/>
      <c r="J1079" s="152"/>
      <c r="K1079" s="149"/>
      <c r="L1079" s="149"/>
      <c r="M1079" s="149"/>
      <c r="N1079" s="157"/>
      <c r="O1079" s="197" t="e">
        <f t="shared" si="187"/>
        <v>#DIV/0!</v>
      </c>
      <c r="P1079" s="198" t="e">
        <f t="shared" si="191"/>
        <v>#DIV/0!</v>
      </c>
    </row>
    <row r="1080" spans="1:16" ht="13.5" thickBot="1" x14ac:dyDescent="0.25">
      <c r="A1080" s="189">
        <v>24</v>
      </c>
      <c r="B1080" s="423"/>
      <c r="C1080" s="135" t="s">
        <v>99</v>
      </c>
      <c r="D1080" s="130" t="s">
        <v>4</v>
      </c>
      <c r="E1080" s="158"/>
      <c r="F1080" s="158"/>
      <c r="G1080" s="158"/>
      <c r="H1080" s="158"/>
      <c r="I1080" s="158"/>
      <c r="J1080" s="158"/>
      <c r="K1080" s="159"/>
      <c r="L1080" s="159"/>
      <c r="M1080" s="159"/>
      <c r="N1080" s="160"/>
      <c r="O1080" s="197" t="e">
        <f t="shared" si="187"/>
        <v>#DIV/0!</v>
      </c>
      <c r="P1080" s="198" t="e">
        <f t="shared" si="191"/>
        <v>#DIV/0!</v>
      </c>
    </row>
    <row r="1081" spans="1:16" x14ac:dyDescent="0.2">
      <c r="A1081" s="26"/>
      <c r="K1081" s="26"/>
      <c r="M1081" s="26"/>
      <c r="N1081" s="26"/>
      <c r="O1081" s="26"/>
      <c r="P1081" s="26"/>
    </row>
    <row r="1082" spans="1:16" x14ac:dyDescent="0.2">
      <c r="A1082" s="217">
        <v>37</v>
      </c>
      <c r="B1082" s="103" t="s">
        <v>54</v>
      </c>
      <c r="C1082" s="213">
        <f>+$AO11</f>
        <v>0</v>
      </c>
      <c r="E1082" s="415">
        <f t="shared" ref="E1082:N1082" si="192">+$AO11</f>
        <v>0</v>
      </c>
      <c r="F1082" s="415">
        <f t="shared" si="192"/>
        <v>0</v>
      </c>
      <c r="G1082" s="415">
        <f t="shared" si="192"/>
        <v>0</v>
      </c>
      <c r="H1082" s="415">
        <f t="shared" si="192"/>
        <v>0</v>
      </c>
      <c r="I1082" s="415">
        <f t="shared" si="192"/>
        <v>0</v>
      </c>
      <c r="J1082" s="415">
        <f t="shared" si="192"/>
        <v>0</v>
      </c>
      <c r="K1082" s="415">
        <f t="shared" si="192"/>
        <v>0</v>
      </c>
      <c r="L1082" s="415">
        <f t="shared" si="192"/>
        <v>0</v>
      </c>
      <c r="M1082" s="415">
        <f t="shared" si="192"/>
        <v>0</v>
      </c>
      <c r="N1082" s="415">
        <f t="shared" si="192"/>
        <v>0</v>
      </c>
      <c r="O1082" s="26"/>
      <c r="P1082" s="26"/>
    </row>
    <row r="1083" spans="1:16" ht="13.5" thickBot="1" x14ac:dyDescent="0.25">
      <c r="A1083" s="26"/>
      <c r="K1083" s="26"/>
      <c r="M1083" s="26"/>
      <c r="N1083" s="26"/>
      <c r="O1083" s="195" t="s">
        <v>122</v>
      </c>
      <c r="P1083" s="195" t="s">
        <v>56</v>
      </c>
    </row>
    <row r="1084" spans="1:16" x14ac:dyDescent="0.2">
      <c r="A1084" s="101"/>
      <c r="B1084" s="102"/>
      <c r="C1084" s="131"/>
      <c r="D1084" s="99" t="s">
        <v>40</v>
      </c>
      <c r="E1084" s="394" t="s">
        <v>42</v>
      </c>
      <c r="F1084" s="395"/>
      <c r="G1084" s="395"/>
      <c r="H1084" s="395"/>
      <c r="I1084" s="395"/>
      <c r="J1084" s="395"/>
      <c r="K1084" s="395"/>
      <c r="L1084" s="395"/>
      <c r="M1084" s="395"/>
      <c r="N1084" s="396"/>
      <c r="O1084" s="195" t="s">
        <v>123</v>
      </c>
      <c r="P1084" s="195" t="s">
        <v>57</v>
      </c>
    </row>
    <row r="1085" spans="1:16" ht="13.5" thickBot="1" x14ac:dyDescent="0.25">
      <c r="A1085" s="93" t="s">
        <v>34</v>
      </c>
      <c r="B1085" s="94" t="s">
        <v>39</v>
      </c>
      <c r="C1085" s="95" t="s">
        <v>38</v>
      </c>
      <c r="D1085" s="212" t="s">
        <v>37</v>
      </c>
      <c r="E1085" s="145">
        <v>1</v>
      </c>
      <c r="F1085" s="146">
        <v>2</v>
      </c>
      <c r="G1085" s="147">
        <v>3</v>
      </c>
      <c r="H1085" s="147">
        <v>4</v>
      </c>
      <c r="I1085" s="147">
        <v>5</v>
      </c>
      <c r="J1085" s="147">
        <v>6</v>
      </c>
      <c r="K1085" s="147">
        <v>7</v>
      </c>
      <c r="L1085" s="147">
        <v>8</v>
      </c>
      <c r="M1085" s="147">
        <v>9</v>
      </c>
      <c r="N1085" s="144">
        <v>10</v>
      </c>
      <c r="O1085" s="196" t="s">
        <v>55</v>
      </c>
      <c r="P1085" s="196" t="s">
        <v>113</v>
      </c>
    </row>
    <row r="1086" spans="1:16" x14ac:dyDescent="0.2">
      <c r="A1086" s="174">
        <v>1</v>
      </c>
      <c r="B1086" s="416" t="s">
        <v>27</v>
      </c>
      <c r="C1086" s="133" t="s">
        <v>77</v>
      </c>
      <c r="D1086" s="89" t="s">
        <v>4</v>
      </c>
      <c r="E1086" s="153"/>
      <c r="F1086" s="153"/>
      <c r="G1086" s="154"/>
      <c r="H1086" s="154"/>
      <c r="I1086" s="154"/>
      <c r="J1086" s="154"/>
      <c r="K1086" s="154"/>
      <c r="L1086" s="154"/>
      <c r="M1086" s="154"/>
      <c r="N1086" s="156"/>
      <c r="O1086" s="197" t="e">
        <f t="shared" ref="O1086:O1109" si="193">ROUND(AVERAGE(E1086:N1086),0)</f>
        <v>#DIV/0!</v>
      </c>
      <c r="P1086" s="198" t="e">
        <f>(STDEV(E1086:N1086))/R$42</f>
        <v>#DIV/0!</v>
      </c>
    </row>
    <row r="1087" spans="1:16" x14ac:dyDescent="0.2">
      <c r="A1087" s="174">
        <v>2</v>
      </c>
      <c r="B1087" s="417"/>
      <c r="C1087" s="178" t="s">
        <v>78</v>
      </c>
      <c r="D1087" s="90" t="s">
        <v>4</v>
      </c>
      <c r="E1087" s="148"/>
      <c r="F1087" s="148"/>
      <c r="G1087" s="149"/>
      <c r="H1087" s="149"/>
      <c r="I1087" s="149"/>
      <c r="J1087" s="149"/>
      <c r="K1087" s="149"/>
      <c r="L1087" s="149"/>
      <c r="M1087" s="149"/>
      <c r="N1087" s="157"/>
      <c r="O1087" s="197" t="e">
        <f t="shared" si="193"/>
        <v>#DIV/0!</v>
      </c>
      <c r="P1087" s="198" t="e">
        <f t="shared" ref="P1087:P1092" si="194">(STDEV(E1087:N1087))/R$42</f>
        <v>#DIV/0!</v>
      </c>
    </row>
    <row r="1088" spans="1:16" x14ac:dyDescent="0.2">
      <c r="A1088" s="174">
        <v>3</v>
      </c>
      <c r="B1088" s="417"/>
      <c r="C1088" s="133" t="s">
        <v>79</v>
      </c>
      <c r="D1088" s="90" t="s">
        <v>4</v>
      </c>
      <c r="E1088" s="148"/>
      <c r="F1088" s="148"/>
      <c r="G1088" s="149"/>
      <c r="H1088" s="149"/>
      <c r="I1088" s="149"/>
      <c r="J1088" s="149"/>
      <c r="K1088" s="149"/>
      <c r="L1088" s="149"/>
      <c r="M1088" s="149"/>
      <c r="N1088" s="157"/>
      <c r="O1088" s="197" t="e">
        <f t="shared" si="193"/>
        <v>#DIV/0!</v>
      </c>
      <c r="P1088" s="198" t="e">
        <f t="shared" si="194"/>
        <v>#DIV/0!</v>
      </c>
    </row>
    <row r="1089" spans="1:16" x14ac:dyDescent="0.2">
      <c r="A1089" s="174">
        <v>4</v>
      </c>
      <c r="B1089" s="418"/>
      <c r="C1089" s="133" t="s">
        <v>80</v>
      </c>
      <c r="D1089" s="90" t="s">
        <v>4</v>
      </c>
      <c r="E1089" s="148"/>
      <c r="F1089" s="148"/>
      <c r="G1089" s="149"/>
      <c r="H1089" s="149"/>
      <c r="I1089" s="149"/>
      <c r="J1089" s="149"/>
      <c r="K1089" s="149"/>
      <c r="L1089" s="149"/>
      <c r="M1089" s="149"/>
      <c r="N1089" s="157"/>
      <c r="O1089" s="197" t="e">
        <f t="shared" si="193"/>
        <v>#DIV/0!</v>
      </c>
      <c r="P1089" s="198" t="e">
        <f t="shared" si="194"/>
        <v>#DIV/0!</v>
      </c>
    </row>
    <row r="1090" spans="1:16" x14ac:dyDescent="0.2">
      <c r="A1090" s="174">
        <v>5</v>
      </c>
      <c r="B1090" s="419" t="s">
        <v>28</v>
      </c>
      <c r="C1090" s="134" t="s">
        <v>81</v>
      </c>
      <c r="D1090" s="127" t="s">
        <v>4</v>
      </c>
      <c r="E1090" s="148"/>
      <c r="F1090" s="148"/>
      <c r="G1090" s="149"/>
      <c r="H1090" s="149"/>
      <c r="I1090" s="149"/>
      <c r="J1090" s="149"/>
      <c r="K1090" s="149"/>
      <c r="L1090" s="149"/>
      <c r="M1090" s="149"/>
      <c r="N1090" s="157"/>
      <c r="O1090" s="197" t="e">
        <f t="shared" si="193"/>
        <v>#DIV/0!</v>
      </c>
      <c r="P1090" s="198" t="e">
        <f t="shared" si="194"/>
        <v>#DIV/0!</v>
      </c>
    </row>
    <row r="1091" spans="1:16" x14ac:dyDescent="0.2">
      <c r="A1091" s="174">
        <v>6</v>
      </c>
      <c r="B1091" s="420"/>
      <c r="C1091" s="134" t="s">
        <v>82</v>
      </c>
      <c r="D1091" s="127" t="s">
        <v>4</v>
      </c>
      <c r="E1091" s="148"/>
      <c r="F1091" s="148"/>
      <c r="G1091" s="169"/>
      <c r="H1091" s="149"/>
      <c r="I1091" s="149"/>
      <c r="J1091" s="149"/>
      <c r="K1091" s="149"/>
      <c r="L1091" s="149"/>
      <c r="M1091" s="149"/>
      <c r="N1091" s="157"/>
      <c r="O1091" s="197" t="e">
        <f t="shared" si="193"/>
        <v>#DIV/0!</v>
      </c>
      <c r="P1091" s="198" t="e">
        <f t="shared" si="194"/>
        <v>#DIV/0!</v>
      </c>
    </row>
    <row r="1092" spans="1:16" x14ac:dyDescent="0.2">
      <c r="A1092" s="174">
        <v>7</v>
      </c>
      <c r="B1092" s="421" t="s">
        <v>29</v>
      </c>
      <c r="C1092" s="133" t="s">
        <v>83</v>
      </c>
      <c r="D1092" s="90" t="s">
        <v>4</v>
      </c>
      <c r="E1092" s="148"/>
      <c r="F1092" s="148"/>
      <c r="G1092" s="149"/>
      <c r="H1092" s="149"/>
      <c r="I1092" s="149"/>
      <c r="J1092" s="149"/>
      <c r="K1092" s="149"/>
      <c r="L1092" s="149"/>
      <c r="M1092" s="149"/>
      <c r="N1092" s="157"/>
      <c r="O1092" s="197" t="e">
        <f t="shared" si="193"/>
        <v>#DIV/0!</v>
      </c>
      <c r="P1092" s="198" t="e">
        <f t="shared" si="194"/>
        <v>#DIV/0!</v>
      </c>
    </row>
    <row r="1093" spans="1:16" x14ac:dyDescent="0.2">
      <c r="A1093" s="174">
        <v>8</v>
      </c>
      <c r="B1093" s="417"/>
      <c r="C1093" s="133" t="s">
        <v>84</v>
      </c>
      <c r="D1093" s="90" t="s">
        <v>6</v>
      </c>
      <c r="E1093" s="148"/>
      <c r="F1093" s="148"/>
      <c r="G1093" s="149"/>
      <c r="H1093" s="149"/>
      <c r="I1093" s="149"/>
      <c r="J1093" s="149"/>
      <c r="K1093" s="149"/>
      <c r="L1093" s="149"/>
      <c r="M1093" s="149"/>
      <c r="N1093" s="157"/>
      <c r="O1093" s="197" t="e">
        <f t="shared" si="193"/>
        <v>#DIV/0!</v>
      </c>
      <c r="P1093" s="198" t="e">
        <f>(STDEV(E1093:N1093))/R$43</f>
        <v>#DIV/0!</v>
      </c>
    </row>
    <row r="1094" spans="1:16" x14ac:dyDescent="0.2">
      <c r="A1094" s="174">
        <v>9</v>
      </c>
      <c r="B1094" s="418"/>
      <c r="C1094" s="133" t="s">
        <v>85</v>
      </c>
      <c r="D1094" s="90" t="s">
        <v>4</v>
      </c>
      <c r="E1094" s="148"/>
      <c r="F1094" s="148"/>
      <c r="G1094" s="149"/>
      <c r="H1094" s="149"/>
      <c r="I1094" s="149"/>
      <c r="J1094" s="149"/>
      <c r="K1094" s="149"/>
      <c r="L1094" s="149"/>
      <c r="M1094" s="149"/>
      <c r="N1094" s="157"/>
      <c r="O1094" s="197" t="e">
        <f t="shared" si="193"/>
        <v>#DIV/0!</v>
      </c>
      <c r="P1094" s="198" t="e">
        <f t="shared" ref="P1094:P1095" si="195">(STDEV(E1094:N1094))/R$42</f>
        <v>#DIV/0!</v>
      </c>
    </row>
    <row r="1095" spans="1:16" x14ac:dyDescent="0.2">
      <c r="A1095" s="174">
        <v>10</v>
      </c>
      <c r="B1095" s="419" t="s">
        <v>101</v>
      </c>
      <c r="C1095" s="134" t="s">
        <v>86</v>
      </c>
      <c r="D1095" s="127" t="s">
        <v>4</v>
      </c>
      <c r="E1095" s="148"/>
      <c r="F1095" s="148"/>
      <c r="G1095" s="149"/>
      <c r="H1095" s="149"/>
      <c r="I1095" s="149"/>
      <c r="J1095" s="149"/>
      <c r="K1095" s="149"/>
      <c r="L1095" s="149"/>
      <c r="M1095" s="149"/>
      <c r="N1095" s="157"/>
      <c r="O1095" s="197" t="e">
        <f t="shared" si="193"/>
        <v>#DIV/0!</v>
      </c>
      <c r="P1095" s="198" t="e">
        <f t="shared" si="195"/>
        <v>#DIV/0!</v>
      </c>
    </row>
    <row r="1096" spans="1:16" x14ac:dyDescent="0.2">
      <c r="A1096" s="174">
        <v>11</v>
      </c>
      <c r="B1096" s="420"/>
      <c r="C1096" s="134" t="s">
        <v>87</v>
      </c>
      <c r="D1096" s="128" t="s">
        <v>6</v>
      </c>
      <c r="E1096" s="148"/>
      <c r="F1096" s="148"/>
      <c r="G1096" s="149"/>
      <c r="H1096" s="149"/>
      <c r="I1096" s="149"/>
      <c r="J1096" s="149"/>
      <c r="K1096" s="149"/>
      <c r="L1096" s="149"/>
      <c r="M1096" s="149"/>
      <c r="N1096" s="157"/>
      <c r="O1096" s="197" t="e">
        <f t="shared" si="193"/>
        <v>#DIV/0!</v>
      </c>
      <c r="P1096" s="198" t="e">
        <f>(STDEV(E1096:N1096))/R$43</f>
        <v>#DIV/0!</v>
      </c>
    </row>
    <row r="1097" spans="1:16" x14ac:dyDescent="0.2">
      <c r="A1097" s="174">
        <v>12</v>
      </c>
      <c r="B1097" s="421" t="s">
        <v>30</v>
      </c>
      <c r="C1097" s="179" t="s">
        <v>88</v>
      </c>
      <c r="D1097" s="91" t="s">
        <v>4</v>
      </c>
      <c r="E1097" s="148"/>
      <c r="F1097" s="148"/>
      <c r="G1097" s="149"/>
      <c r="H1097" s="149"/>
      <c r="I1097" s="149"/>
      <c r="J1097" s="149"/>
      <c r="K1097" s="149"/>
      <c r="L1097" s="149"/>
      <c r="M1097" s="149"/>
      <c r="N1097" s="157"/>
      <c r="O1097" s="197" t="e">
        <f t="shared" si="193"/>
        <v>#DIV/0!</v>
      </c>
      <c r="P1097" s="198" t="e">
        <f t="shared" ref="P1097:P1098" si="196">(STDEV(E1097:N1097))/R$42</f>
        <v>#DIV/0!</v>
      </c>
    </row>
    <row r="1098" spans="1:16" x14ac:dyDescent="0.2">
      <c r="A1098" s="174">
        <v>13</v>
      </c>
      <c r="B1098" s="418"/>
      <c r="C1098" s="133" t="s">
        <v>89</v>
      </c>
      <c r="D1098" s="90" t="s">
        <v>4</v>
      </c>
      <c r="E1098" s="148"/>
      <c r="F1098" s="148"/>
      <c r="G1098" s="149"/>
      <c r="H1098" s="149"/>
      <c r="I1098" s="149"/>
      <c r="J1098" s="149"/>
      <c r="K1098" s="149"/>
      <c r="L1098" s="149"/>
      <c r="M1098" s="149"/>
      <c r="N1098" s="157"/>
      <c r="O1098" s="197" t="e">
        <f t="shared" si="193"/>
        <v>#DIV/0!</v>
      </c>
      <c r="P1098" s="198" t="e">
        <f t="shared" si="196"/>
        <v>#DIV/0!</v>
      </c>
    </row>
    <row r="1099" spans="1:16" x14ac:dyDescent="0.2">
      <c r="A1099" s="174">
        <v>14</v>
      </c>
      <c r="B1099" s="419" t="s">
        <v>31</v>
      </c>
      <c r="C1099" s="134" t="s">
        <v>90</v>
      </c>
      <c r="D1099" s="128" t="s">
        <v>5</v>
      </c>
      <c r="E1099" s="148"/>
      <c r="F1099" s="148"/>
      <c r="G1099" s="149"/>
      <c r="H1099" s="149"/>
      <c r="I1099" s="149"/>
      <c r="J1099" s="149"/>
      <c r="K1099" s="149"/>
      <c r="L1099" s="149"/>
      <c r="M1099" s="149"/>
      <c r="N1099" s="157"/>
      <c r="O1099" s="197" t="e">
        <f t="shared" si="193"/>
        <v>#DIV/0!</v>
      </c>
      <c r="P1099" s="198" t="e">
        <f>(STDEV(E1099:N1099))/R$44</f>
        <v>#DIV/0!</v>
      </c>
    </row>
    <row r="1100" spans="1:16" x14ac:dyDescent="0.2">
      <c r="A1100" s="174">
        <v>15</v>
      </c>
      <c r="B1100" s="422"/>
      <c r="C1100" s="134" t="s">
        <v>91</v>
      </c>
      <c r="D1100" s="128" t="s">
        <v>6</v>
      </c>
      <c r="E1100" s="150"/>
      <c r="F1100" s="150"/>
      <c r="G1100" s="150"/>
      <c r="H1100" s="150"/>
      <c r="I1100" s="148"/>
      <c r="J1100" s="148"/>
      <c r="K1100" s="149"/>
      <c r="L1100" s="149"/>
      <c r="M1100" s="149"/>
      <c r="N1100" s="157"/>
      <c r="O1100" s="197" t="e">
        <f t="shared" si="193"/>
        <v>#DIV/0!</v>
      </c>
      <c r="P1100" s="198" t="e">
        <f>(STDEV(E1100:N1100))/R$43</f>
        <v>#DIV/0!</v>
      </c>
    </row>
    <row r="1101" spans="1:16" x14ac:dyDescent="0.2">
      <c r="A1101" s="174">
        <v>16</v>
      </c>
      <c r="B1101" s="422"/>
      <c r="C1101" s="134" t="s">
        <v>92</v>
      </c>
      <c r="D1101" s="127" t="s">
        <v>4</v>
      </c>
      <c r="E1101" s="151"/>
      <c r="F1101" s="151"/>
      <c r="G1101" s="151"/>
      <c r="H1101" s="151"/>
      <c r="I1101" s="151"/>
      <c r="J1101" s="152"/>
      <c r="K1101" s="149"/>
      <c r="L1101" s="149"/>
      <c r="M1101" s="149"/>
      <c r="N1101" s="157"/>
      <c r="O1101" s="197" t="e">
        <f t="shared" si="193"/>
        <v>#DIV/0!</v>
      </c>
      <c r="P1101" s="198" t="e">
        <f t="shared" ref="P1101:P1109" si="197">(STDEV(E1101:N1101))/R$42</f>
        <v>#DIV/0!</v>
      </c>
    </row>
    <row r="1102" spans="1:16" x14ac:dyDescent="0.2">
      <c r="A1102" s="175">
        <v>17</v>
      </c>
      <c r="B1102" s="422"/>
      <c r="C1102" s="134" t="s">
        <v>93</v>
      </c>
      <c r="D1102" s="127" t="s">
        <v>4</v>
      </c>
      <c r="E1102" s="151"/>
      <c r="F1102" s="151"/>
      <c r="G1102" s="151"/>
      <c r="H1102" s="151"/>
      <c r="I1102" s="151"/>
      <c r="J1102" s="152"/>
      <c r="K1102" s="149"/>
      <c r="L1102" s="149"/>
      <c r="M1102" s="149"/>
      <c r="N1102" s="157"/>
      <c r="O1102" s="197" t="e">
        <f t="shared" si="193"/>
        <v>#DIV/0!</v>
      </c>
      <c r="P1102" s="198" t="e">
        <f t="shared" si="197"/>
        <v>#DIV/0!</v>
      </c>
    </row>
    <row r="1103" spans="1:16" x14ac:dyDescent="0.2">
      <c r="A1103" s="175">
        <v>18</v>
      </c>
      <c r="B1103" s="420"/>
      <c r="C1103" s="134" t="s">
        <v>94</v>
      </c>
      <c r="D1103" s="127" t="s">
        <v>4</v>
      </c>
      <c r="E1103" s="151"/>
      <c r="F1103" s="151"/>
      <c r="G1103" s="151"/>
      <c r="H1103" s="151"/>
      <c r="I1103" s="151"/>
      <c r="J1103" s="152"/>
      <c r="K1103" s="149"/>
      <c r="L1103" s="149"/>
      <c r="M1103" s="149"/>
      <c r="N1103" s="157"/>
      <c r="O1103" s="197" t="e">
        <f t="shared" si="193"/>
        <v>#DIV/0!</v>
      </c>
      <c r="P1103" s="198" t="e">
        <f t="shared" si="197"/>
        <v>#DIV/0!</v>
      </c>
    </row>
    <row r="1104" spans="1:16" x14ac:dyDescent="0.2">
      <c r="A1104" s="175">
        <v>19</v>
      </c>
      <c r="B1104" s="421" t="s">
        <v>21</v>
      </c>
      <c r="C1104" s="133" t="s">
        <v>95</v>
      </c>
      <c r="D1104" s="90" t="s">
        <v>4</v>
      </c>
      <c r="E1104" s="151"/>
      <c r="F1104" s="151"/>
      <c r="G1104" s="151"/>
      <c r="H1104" s="151"/>
      <c r="I1104" s="151"/>
      <c r="J1104" s="152"/>
      <c r="K1104" s="149"/>
      <c r="L1104" s="149"/>
      <c r="M1104" s="149"/>
      <c r="N1104" s="157"/>
      <c r="O1104" s="197" t="e">
        <f t="shared" si="193"/>
        <v>#DIV/0!</v>
      </c>
      <c r="P1104" s="198" t="e">
        <f t="shared" si="197"/>
        <v>#DIV/0!</v>
      </c>
    </row>
    <row r="1105" spans="1:16" x14ac:dyDescent="0.2">
      <c r="A1105" s="175">
        <v>20</v>
      </c>
      <c r="B1105" s="417"/>
      <c r="C1105" s="133" t="s">
        <v>96</v>
      </c>
      <c r="D1105" s="90" t="s">
        <v>4</v>
      </c>
      <c r="E1105" s="151"/>
      <c r="F1105" s="151"/>
      <c r="G1105" s="151"/>
      <c r="H1105" s="151"/>
      <c r="I1105" s="151"/>
      <c r="J1105" s="152"/>
      <c r="K1105" s="149"/>
      <c r="L1105" s="149"/>
      <c r="M1105" s="149"/>
      <c r="N1105" s="157"/>
      <c r="O1105" s="197" t="e">
        <f t="shared" si="193"/>
        <v>#DIV/0!</v>
      </c>
      <c r="P1105" s="198" t="e">
        <f t="shared" si="197"/>
        <v>#DIV/0!</v>
      </c>
    </row>
    <row r="1106" spans="1:16" x14ac:dyDescent="0.2">
      <c r="A1106" s="175">
        <v>21</v>
      </c>
      <c r="B1106" s="418"/>
      <c r="C1106" s="133" t="s">
        <v>97</v>
      </c>
      <c r="D1106" s="90" t="s">
        <v>4</v>
      </c>
      <c r="E1106" s="151"/>
      <c r="F1106" s="151"/>
      <c r="G1106" s="151"/>
      <c r="H1106" s="151"/>
      <c r="I1106" s="151"/>
      <c r="J1106" s="152"/>
      <c r="K1106" s="149"/>
      <c r="L1106" s="149"/>
      <c r="M1106" s="149"/>
      <c r="N1106" s="157"/>
      <c r="O1106" s="197" t="e">
        <f t="shared" si="193"/>
        <v>#DIV/0!</v>
      </c>
      <c r="P1106" s="198" t="e">
        <f t="shared" si="197"/>
        <v>#DIV/0!</v>
      </c>
    </row>
    <row r="1107" spans="1:16" x14ac:dyDescent="0.2">
      <c r="A1107" s="175">
        <v>22</v>
      </c>
      <c r="B1107" s="419" t="s">
        <v>32</v>
      </c>
      <c r="C1107" s="134" t="s">
        <v>98</v>
      </c>
      <c r="D1107" s="127" t="s">
        <v>4</v>
      </c>
      <c r="E1107" s="151"/>
      <c r="F1107" s="151"/>
      <c r="G1107" s="151"/>
      <c r="H1107" s="151"/>
      <c r="I1107" s="151"/>
      <c r="J1107" s="152"/>
      <c r="K1107" s="149"/>
      <c r="L1107" s="149"/>
      <c r="M1107" s="149"/>
      <c r="N1107" s="157"/>
      <c r="O1107" s="197" t="e">
        <f t="shared" si="193"/>
        <v>#DIV/0!</v>
      </c>
      <c r="P1107" s="198" t="e">
        <f t="shared" si="197"/>
        <v>#DIV/0!</v>
      </c>
    </row>
    <row r="1108" spans="1:16" x14ac:dyDescent="0.2">
      <c r="A1108" s="175">
        <v>23</v>
      </c>
      <c r="B1108" s="422"/>
      <c r="C1108" s="134" t="s">
        <v>100</v>
      </c>
      <c r="D1108" s="129" t="s">
        <v>4</v>
      </c>
      <c r="E1108" s="151"/>
      <c r="F1108" s="151"/>
      <c r="G1108" s="151"/>
      <c r="H1108" s="151"/>
      <c r="I1108" s="151"/>
      <c r="J1108" s="152"/>
      <c r="K1108" s="149"/>
      <c r="L1108" s="149"/>
      <c r="M1108" s="149"/>
      <c r="N1108" s="157"/>
      <c r="O1108" s="197" t="e">
        <f t="shared" si="193"/>
        <v>#DIV/0!</v>
      </c>
      <c r="P1108" s="198" t="e">
        <f t="shared" si="197"/>
        <v>#DIV/0!</v>
      </c>
    </row>
    <row r="1109" spans="1:16" ht="13.5" thickBot="1" x14ac:dyDescent="0.25">
      <c r="A1109" s="189">
        <v>24</v>
      </c>
      <c r="B1109" s="423"/>
      <c r="C1109" s="135" t="s">
        <v>99</v>
      </c>
      <c r="D1109" s="130" t="s">
        <v>4</v>
      </c>
      <c r="E1109" s="158"/>
      <c r="F1109" s="158"/>
      <c r="G1109" s="158"/>
      <c r="H1109" s="158"/>
      <c r="I1109" s="158"/>
      <c r="J1109" s="158"/>
      <c r="K1109" s="159"/>
      <c r="L1109" s="159"/>
      <c r="M1109" s="159"/>
      <c r="N1109" s="160"/>
      <c r="O1109" s="197" t="e">
        <f t="shared" si="193"/>
        <v>#DIV/0!</v>
      </c>
      <c r="P1109" s="198" t="e">
        <f t="shared" si="197"/>
        <v>#DIV/0!</v>
      </c>
    </row>
    <row r="1110" spans="1:16" x14ac:dyDescent="0.2">
      <c r="A1110" s="26"/>
      <c r="K1110" s="26"/>
      <c r="M1110" s="26"/>
      <c r="N1110" s="26"/>
      <c r="O1110" s="26"/>
      <c r="P1110" s="26"/>
    </row>
    <row r="1111" spans="1:16" x14ac:dyDescent="0.2">
      <c r="A1111" s="217">
        <v>38</v>
      </c>
      <c r="B1111" s="103" t="s">
        <v>54</v>
      </c>
      <c r="C1111" s="215">
        <f>+$AP11</f>
        <v>0</v>
      </c>
      <c r="E1111" s="415">
        <f t="shared" ref="E1111:N1111" si="198">+$AP11</f>
        <v>0</v>
      </c>
      <c r="F1111" s="415">
        <f t="shared" si="198"/>
        <v>0</v>
      </c>
      <c r="G1111" s="415">
        <f t="shared" si="198"/>
        <v>0</v>
      </c>
      <c r="H1111" s="415">
        <f t="shared" si="198"/>
        <v>0</v>
      </c>
      <c r="I1111" s="415">
        <f t="shared" si="198"/>
        <v>0</v>
      </c>
      <c r="J1111" s="415">
        <f t="shared" si="198"/>
        <v>0</v>
      </c>
      <c r="K1111" s="415">
        <f t="shared" si="198"/>
        <v>0</v>
      </c>
      <c r="L1111" s="415">
        <f t="shared" si="198"/>
        <v>0</v>
      </c>
      <c r="M1111" s="415">
        <f t="shared" si="198"/>
        <v>0</v>
      </c>
      <c r="N1111" s="415">
        <f t="shared" si="198"/>
        <v>0</v>
      </c>
      <c r="O1111" s="26"/>
      <c r="P1111" s="26"/>
    </row>
    <row r="1112" spans="1:16" ht="13.5" thickBot="1" x14ac:dyDescent="0.25">
      <c r="A1112" s="26"/>
      <c r="K1112" s="26"/>
      <c r="M1112" s="26"/>
      <c r="N1112" s="26"/>
      <c r="O1112" s="195" t="s">
        <v>122</v>
      </c>
      <c r="P1112" s="195" t="s">
        <v>56</v>
      </c>
    </row>
    <row r="1113" spans="1:16" x14ac:dyDescent="0.2">
      <c r="A1113" s="101"/>
      <c r="B1113" s="102"/>
      <c r="C1113" s="131"/>
      <c r="D1113" s="99" t="s">
        <v>40</v>
      </c>
      <c r="E1113" s="394" t="s">
        <v>42</v>
      </c>
      <c r="F1113" s="395"/>
      <c r="G1113" s="395"/>
      <c r="H1113" s="395"/>
      <c r="I1113" s="395"/>
      <c r="J1113" s="395"/>
      <c r="K1113" s="395"/>
      <c r="L1113" s="395"/>
      <c r="M1113" s="395"/>
      <c r="N1113" s="396"/>
      <c r="O1113" s="195" t="s">
        <v>123</v>
      </c>
      <c r="P1113" s="195" t="s">
        <v>57</v>
      </c>
    </row>
    <row r="1114" spans="1:16" ht="13.5" thickBot="1" x14ac:dyDescent="0.25">
      <c r="A1114" s="93" t="s">
        <v>34</v>
      </c>
      <c r="B1114" s="94" t="s">
        <v>39</v>
      </c>
      <c r="C1114" s="95" t="s">
        <v>38</v>
      </c>
      <c r="D1114" s="212" t="s">
        <v>37</v>
      </c>
      <c r="E1114" s="145">
        <v>1</v>
      </c>
      <c r="F1114" s="146">
        <v>2</v>
      </c>
      <c r="G1114" s="147">
        <v>3</v>
      </c>
      <c r="H1114" s="147">
        <v>4</v>
      </c>
      <c r="I1114" s="147">
        <v>5</v>
      </c>
      <c r="J1114" s="147">
        <v>6</v>
      </c>
      <c r="K1114" s="147">
        <v>7</v>
      </c>
      <c r="L1114" s="147">
        <v>8</v>
      </c>
      <c r="M1114" s="147">
        <v>9</v>
      </c>
      <c r="N1114" s="144">
        <v>10</v>
      </c>
      <c r="O1114" s="196" t="s">
        <v>55</v>
      </c>
      <c r="P1114" s="196" t="s">
        <v>113</v>
      </c>
    </row>
    <row r="1115" spans="1:16" x14ac:dyDescent="0.2">
      <c r="A1115" s="174">
        <v>1</v>
      </c>
      <c r="B1115" s="416" t="s">
        <v>27</v>
      </c>
      <c r="C1115" s="133" t="s">
        <v>77</v>
      </c>
      <c r="D1115" s="89" t="s">
        <v>4</v>
      </c>
      <c r="E1115" s="153"/>
      <c r="F1115" s="153"/>
      <c r="G1115" s="154"/>
      <c r="H1115" s="154"/>
      <c r="I1115" s="154"/>
      <c r="J1115" s="154"/>
      <c r="K1115" s="154"/>
      <c r="L1115" s="154"/>
      <c r="M1115" s="154"/>
      <c r="N1115" s="156"/>
      <c r="O1115" s="197" t="e">
        <f t="shared" ref="O1115:O1138" si="199">ROUND(AVERAGE(E1115:N1115),0)</f>
        <v>#DIV/0!</v>
      </c>
      <c r="P1115" s="198" t="e">
        <f>(STDEV(E1115:N1115))/R$42</f>
        <v>#DIV/0!</v>
      </c>
    </row>
    <row r="1116" spans="1:16" x14ac:dyDescent="0.2">
      <c r="A1116" s="174">
        <v>2</v>
      </c>
      <c r="B1116" s="417"/>
      <c r="C1116" s="178" t="s">
        <v>78</v>
      </c>
      <c r="D1116" s="90" t="s">
        <v>4</v>
      </c>
      <c r="E1116" s="148"/>
      <c r="F1116" s="148"/>
      <c r="G1116" s="149"/>
      <c r="H1116" s="149"/>
      <c r="I1116" s="149"/>
      <c r="J1116" s="149"/>
      <c r="K1116" s="149"/>
      <c r="L1116" s="149"/>
      <c r="M1116" s="149"/>
      <c r="N1116" s="157"/>
      <c r="O1116" s="197" t="e">
        <f t="shared" si="199"/>
        <v>#DIV/0!</v>
      </c>
      <c r="P1116" s="198" t="e">
        <f t="shared" ref="P1116:P1121" si="200">(STDEV(E1116:N1116))/R$42</f>
        <v>#DIV/0!</v>
      </c>
    </row>
    <row r="1117" spans="1:16" x14ac:dyDescent="0.2">
      <c r="A1117" s="174">
        <v>3</v>
      </c>
      <c r="B1117" s="417"/>
      <c r="C1117" s="133" t="s">
        <v>79</v>
      </c>
      <c r="D1117" s="90" t="s">
        <v>4</v>
      </c>
      <c r="E1117" s="148"/>
      <c r="F1117" s="148"/>
      <c r="G1117" s="149"/>
      <c r="H1117" s="149"/>
      <c r="I1117" s="149"/>
      <c r="J1117" s="149"/>
      <c r="K1117" s="149"/>
      <c r="L1117" s="149"/>
      <c r="M1117" s="149"/>
      <c r="N1117" s="157"/>
      <c r="O1117" s="197" t="e">
        <f t="shared" si="199"/>
        <v>#DIV/0!</v>
      </c>
      <c r="P1117" s="198" t="e">
        <f t="shared" si="200"/>
        <v>#DIV/0!</v>
      </c>
    </row>
    <row r="1118" spans="1:16" x14ac:dyDescent="0.2">
      <c r="A1118" s="174">
        <v>4</v>
      </c>
      <c r="B1118" s="418"/>
      <c r="C1118" s="133" t="s">
        <v>80</v>
      </c>
      <c r="D1118" s="90" t="s">
        <v>4</v>
      </c>
      <c r="E1118" s="148"/>
      <c r="F1118" s="148"/>
      <c r="G1118" s="149"/>
      <c r="H1118" s="149"/>
      <c r="I1118" s="149"/>
      <c r="J1118" s="149"/>
      <c r="K1118" s="149"/>
      <c r="L1118" s="149"/>
      <c r="M1118" s="149"/>
      <c r="N1118" s="157"/>
      <c r="O1118" s="197" t="e">
        <f t="shared" si="199"/>
        <v>#DIV/0!</v>
      </c>
      <c r="P1118" s="198" t="e">
        <f t="shared" si="200"/>
        <v>#DIV/0!</v>
      </c>
    </row>
    <row r="1119" spans="1:16" x14ac:dyDescent="0.2">
      <c r="A1119" s="174">
        <v>5</v>
      </c>
      <c r="B1119" s="419" t="s">
        <v>28</v>
      </c>
      <c r="C1119" s="134" t="s">
        <v>81</v>
      </c>
      <c r="D1119" s="127" t="s">
        <v>4</v>
      </c>
      <c r="E1119" s="148"/>
      <c r="F1119" s="148"/>
      <c r="G1119" s="149"/>
      <c r="H1119" s="149"/>
      <c r="I1119" s="149"/>
      <c r="J1119" s="149"/>
      <c r="K1119" s="149"/>
      <c r="L1119" s="149"/>
      <c r="M1119" s="149"/>
      <c r="N1119" s="157"/>
      <c r="O1119" s="197" t="e">
        <f t="shared" si="199"/>
        <v>#DIV/0!</v>
      </c>
      <c r="P1119" s="198" t="e">
        <f t="shared" si="200"/>
        <v>#DIV/0!</v>
      </c>
    </row>
    <row r="1120" spans="1:16" x14ac:dyDescent="0.2">
      <c r="A1120" s="174">
        <v>6</v>
      </c>
      <c r="B1120" s="420"/>
      <c r="C1120" s="134" t="s">
        <v>82</v>
      </c>
      <c r="D1120" s="127" t="s">
        <v>4</v>
      </c>
      <c r="E1120" s="148"/>
      <c r="F1120" s="148"/>
      <c r="G1120" s="169"/>
      <c r="H1120" s="149"/>
      <c r="I1120" s="149"/>
      <c r="J1120" s="149"/>
      <c r="K1120" s="149"/>
      <c r="L1120" s="149"/>
      <c r="M1120" s="149"/>
      <c r="N1120" s="157"/>
      <c r="O1120" s="197" t="e">
        <f t="shared" si="199"/>
        <v>#DIV/0!</v>
      </c>
      <c r="P1120" s="198" t="e">
        <f t="shared" si="200"/>
        <v>#DIV/0!</v>
      </c>
    </row>
    <row r="1121" spans="1:16" x14ac:dyDescent="0.2">
      <c r="A1121" s="174">
        <v>7</v>
      </c>
      <c r="B1121" s="421" t="s">
        <v>29</v>
      </c>
      <c r="C1121" s="133" t="s">
        <v>83</v>
      </c>
      <c r="D1121" s="90" t="s">
        <v>4</v>
      </c>
      <c r="E1121" s="148"/>
      <c r="F1121" s="148"/>
      <c r="G1121" s="149"/>
      <c r="H1121" s="149"/>
      <c r="I1121" s="149"/>
      <c r="J1121" s="149"/>
      <c r="K1121" s="149"/>
      <c r="L1121" s="149"/>
      <c r="M1121" s="149"/>
      <c r="N1121" s="157"/>
      <c r="O1121" s="197" t="e">
        <f t="shared" si="199"/>
        <v>#DIV/0!</v>
      </c>
      <c r="P1121" s="198" t="e">
        <f t="shared" si="200"/>
        <v>#DIV/0!</v>
      </c>
    </row>
    <row r="1122" spans="1:16" x14ac:dyDescent="0.2">
      <c r="A1122" s="174">
        <v>8</v>
      </c>
      <c r="B1122" s="417"/>
      <c r="C1122" s="133" t="s">
        <v>84</v>
      </c>
      <c r="D1122" s="90" t="s">
        <v>6</v>
      </c>
      <c r="E1122" s="148"/>
      <c r="F1122" s="148"/>
      <c r="G1122" s="149"/>
      <c r="H1122" s="149"/>
      <c r="I1122" s="149"/>
      <c r="J1122" s="149"/>
      <c r="K1122" s="149"/>
      <c r="L1122" s="149"/>
      <c r="M1122" s="149"/>
      <c r="N1122" s="157"/>
      <c r="O1122" s="197" t="e">
        <f t="shared" si="199"/>
        <v>#DIV/0!</v>
      </c>
      <c r="P1122" s="198" t="e">
        <f>(STDEV(E1122:N1122))/R$43</f>
        <v>#DIV/0!</v>
      </c>
    </row>
    <row r="1123" spans="1:16" x14ac:dyDescent="0.2">
      <c r="A1123" s="174">
        <v>9</v>
      </c>
      <c r="B1123" s="418"/>
      <c r="C1123" s="133" t="s">
        <v>85</v>
      </c>
      <c r="D1123" s="90" t="s">
        <v>4</v>
      </c>
      <c r="E1123" s="148"/>
      <c r="F1123" s="148"/>
      <c r="G1123" s="149"/>
      <c r="H1123" s="149"/>
      <c r="I1123" s="149"/>
      <c r="J1123" s="149"/>
      <c r="K1123" s="149"/>
      <c r="L1123" s="149"/>
      <c r="M1123" s="149"/>
      <c r="N1123" s="157"/>
      <c r="O1123" s="197" t="e">
        <f t="shared" si="199"/>
        <v>#DIV/0!</v>
      </c>
      <c r="P1123" s="198" t="e">
        <f t="shared" ref="P1123:P1124" si="201">(STDEV(E1123:N1123))/R$42</f>
        <v>#DIV/0!</v>
      </c>
    </row>
    <row r="1124" spans="1:16" x14ac:dyDescent="0.2">
      <c r="A1124" s="174">
        <v>10</v>
      </c>
      <c r="B1124" s="419" t="s">
        <v>101</v>
      </c>
      <c r="C1124" s="134" t="s">
        <v>86</v>
      </c>
      <c r="D1124" s="127" t="s">
        <v>4</v>
      </c>
      <c r="E1124" s="148"/>
      <c r="F1124" s="148"/>
      <c r="G1124" s="149"/>
      <c r="H1124" s="149"/>
      <c r="I1124" s="149"/>
      <c r="J1124" s="149"/>
      <c r="K1124" s="149"/>
      <c r="L1124" s="149"/>
      <c r="M1124" s="149"/>
      <c r="N1124" s="157"/>
      <c r="O1124" s="197" t="e">
        <f t="shared" si="199"/>
        <v>#DIV/0!</v>
      </c>
      <c r="P1124" s="198" t="e">
        <f t="shared" si="201"/>
        <v>#DIV/0!</v>
      </c>
    </row>
    <row r="1125" spans="1:16" x14ac:dyDescent="0.2">
      <c r="A1125" s="174">
        <v>11</v>
      </c>
      <c r="B1125" s="420"/>
      <c r="C1125" s="134" t="s">
        <v>87</v>
      </c>
      <c r="D1125" s="128" t="s">
        <v>6</v>
      </c>
      <c r="E1125" s="148"/>
      <c r="F1125" s="148"/>
      <c r="G1125" s="149"/>
      <c r="H1125" s="149"/>
      <c r="I1125" s="149"/>
      <c r="J1125" s="149"/>
      <c r="K1125" s="149"/>
      <c r="L1125" s="149"/>
      <c r="M1125" s="149"/>
      <c r="N1125" s="157"/>
      <c r="O1125" s="197" t="e">
        <f t="shared" si="199"/>
        <v>#DIV/0!</v>
      </c>
      <c r="P1125" s="198" t="e">
        <f>(STDEV(E1125:N1125))/R$43</f>
        <v>#DIV/0!</v>
      </c>
    </row>
    <row r="1126" spans="1:16" x14ac:dyDescent="0.2">
      <c r="A1126" s="174">
        <v>12</v>
      </c>
      <c r="B1126" s="421" t="s">
        <v>30</v>
      </c>
      <c r="C1126" s="179" t="s">
        <v>88</v>
      </c>
      <c r="D1126" s="91" t="s">
        <v>4</v>
      </c>
      <c r="E1126" s="148"/>
      <c r="F1126" s="148"/>
      <c r="G1126" s="149"/>
      <c r="H1126" s="149"/>
      <c r="I1126" s="149"/>
      <c r="J1126" s="149"/>
      <c r="K1126" s="149"/>
      <c r="L1126" s="149"/>
      <c r="M1126" s="149"/>
      <c r="N1126" s="157"/>
      <c r="O1126" s="197" t="e">
        <f t="shared" si="199"/>
        <v>#DIV/0!</v>
      </c>
      <c r="P1126" s="198" t="e">
        <f t="shared" ref="P1126:P1127" si="202">(STDEV(E1126:N1126))/R$42</f>
        <v>#DIV/0!</v>
      </c>
    </row>
    <row r="1127" spans="1:16" x14ac:dyDescent="0.2">
      <c r="A1127" s="174">
        <v>13</v>
      </c>
      <c r="B1127" s="418"/>
      <c r="C1127" s="133" t="s">
        <v>89</v>
      </c>
      <c r="D1127" s="90" t="s">
        <v>4</v>
      </c>
      <c r="E1127" s="148"/>
      <c r="F1127" s="148"/>
      <c r="G1127" s="149"/>
      <c r="H1127" s="149"/>
      <c r="I1127" s="149"/>
      <c r="J1127" s="149"/>
      <c r="K1127" s="149"/>
      <c r="L1127" s="149"/>
      <c r="M1127" s="149"/>
      <c r="N1127" s="157"/>
      <c r="O1127" s="197" t="e">
        <f t="shared" si="199"/>
        <v>#DIV/0!</v>
      </c>
      <c r="P1127" s="198" t="e">
        <f t="shared" si="202"/>
        <v>#DIV/0!</v>
      </c>
    </row>
    <row r="1128" spans="1:16" x14ac:dyDescent="0.2">
      <c r="A1128" s="174">
        <v>14</v>
      </c>
      <c r="B1128" s="419" t="s">
        <v>31</v>
      </c>
      <c r="C1128" s="134" t="s">
        <v>90</v>
      </c>
      <c r="D1128" s="128" t="s">
        <v>5</v>
      </c>
      <c r="E1128" s="148"/>
      <c r="F1128" s="148"/>
      <c r="G1128" s="149"/>
      <c r="H1128" s="149"/>
      <c r="I1128" s="149"/>
      <c r="J1128" s="149"/>
      <c r="K1128" s="149"/>
      <c r="L1128" s="149"/>
      <c r="M1128" s="149"/>
      <c r="N1128" s="157"/>
      <c r="O1128" s="197" t="e">
        <f t="shared" si="199"/>
        <v>#DIV/0!</v>
      </c>
      <c r="P1128" s="198" t="e">
        <f>(STDEV(E1128:N1128))/R$44</f>
        <v>#DIV/0!</v>
      </c>
    </row>
    <row r="1129" spans="1:16" x14ac:dyDescent="0.2">
      <c r="A1129" s="174">
        <v>15</v>
      </c>
      <c r="B1129" s="422"/>
      <c r="C1129" s="134" t="s">
        <v>91</v>
      </c>
      <c r="D1129" s="128" t="s">
        <v>6</v>
      </c>
      <c r="E1129" s="150"/>
      <c r="F1129" s="150"/>
      <c r="G1129" s="150"/>
      <c r="H1129" s="150"/>
      <c r="I1129" s="148"/>
      <c r="J1129" s="148"/>
      <c r="K1129" s="149"/>
      <c r="L1129" s="149"/>
      <c r="M1129" s="149"/>
      <c r="N1129" s="157"/>
      <c r="O1129" s="197" t="e">
        <f t="shared" si="199"/>
        <v>#DIV/0!</v>
      </c>
      <c r="P1129" s="198" t="e">
        <f>(STDEV(E1129:N1129))/R$43</f>
        <v>#DIV/0!</v>
      </c>
    </row>
    <row r="1130" spans="1:16" x14ac:dyDescent="0.2">
      <c r="A1130" s="174">
        <v>16</v>
      </c>
      <c r="B1130" s="422"/>
      <c r="C1130" s="134" t="s">
        <v>92</v>
      </c>
      <c r="D1130" s="127" t="s">
        <v>4</v>
      </c>
      <c r="E1130" s="151"/>
      <c r="F1130" s="151"/>
      <c r="G1130" s="151"/>
      <c r="H1130" s="151"/>
      <c r="I1130" s="151"/>
      <c r="J1130" s="152"/>
      <c r="K1130" s="149"/>
      <c r="L1130" s="149"/>
      <c r="M1130" s="149"/>
      <c r="N1130" s="157"/>
      <c r="O1130" s="197" t="e">
        <f t="shared" si="199"/>
        <v>#DIV/0!</v>
      </c>
      <c r="P1130" s="198" t="e">
        <f t="shared" ref="P1130:P1138" si="203">(STDEV(E1130:N1130))/R$42</f>
        <v>#DIV/0!</v>
      </c>
    </row>
    <row r="1131" spans="1:16" x14ac:dyDescent="0.2">
      <c r="A1131" s="175">
        <v>17</v>
      </c>
      <c r="B1131" s="422"/>
      <c r="C1131" s="134" t="s">
        <v>93</v>
      </c>
      <c r="D1131" s="127" t="s">
        <v>4</v>
      </c>
      <c r="E1131" s="151"/>
      <c r="F1131" s="151"/>
      <c r="G1131" s="151"/>
      <c r="H1131" s="151"/>
      <c r="I1131" s="151"/>
      <c r="J1131" s="152"/>
      <c r="K1131" s="149"/>
      <c r="L1131" s="149"/>
      <c r="M1131" s="149"/>
      <c r="N1131" s="157"/>
      <c r="O1131" s="197" t="e">
        <f t="shared" si="199"/>
        <v>#DIV/0!</v>
      </c>
      <c r="P1131" s="198" t="e">
        <f t="shared" si="203"/>
        <v>#DIV/0!</v>
      </c>
    </row>
    <row r="1132" spans="1:16" x14ac:dyDescent="0.2">
      <c r="A1132" s="175">
        <v>18</v>
      </c>
      <c r="B1132" s="420"/>
      <c r="C1132" s="134" t="s">
        <v>94</v>
      </c>
      <c r="D1132" s="127" t="s">
        <v>4</v>
      </c>
      <c r="E1132" s="151"/>
      <c r="F1132" s="151"/>
      <c r="G1132" s="151"/>
      <c r="H1132" s="151"/>
      <c r="I1132" s="151"/>
      <c r="J1132" s="152"/>
      <c r="K1132" s="149"/>
      <c r="L1132" s="149"/>
      <c r="M1132" s="149"/>
      <c r="N1132" s="157"/>
      <c r="O1132" s="197" t="e">
        <f t="shared" si="199"/>
        <v>#DIV/0!</v>
      </c>
      <c r="P1132" s="198" t="e">
        <f t="shared" si="203"/>
        <v>#DIV/0!</v>
      </c>
    </row>
    <row r="1133" spans="1:16" x14ac:dyDescent="0.2">
      <c r="A1133" s="175">
        <v>19</v>
      </c>
      <c r="B1133" s="421" t="s">
        <v>21</v>
      </c>
      <c r="C1133" s="133" t="s">
        <v>95</v>
      </c>
      <c r="D1133" s="90" t="s">
        <v>4</v>
      </c>
      <c r="E1133" s="151"/>
      <c r="F1133" s="151"/>
      <c r="G1133" s="151"/>
      <c r="H1133" s="151"/>
      <c r="I1133" s="151"/>
      <c r="J1133" s="152"/>
      <c r="K1133" s="149"/>
      <c r="L1133" s="149"/>
      <c r="M1133" s="149"/>
      <c r="N1133" s="157"/>
      <c r="O1133" s="197" t="e">
        <f t="shared" si="199"/>
        <v>#DIV/0!</v>
      </c>
      <c r="P1133" s="198" t="e">
        <f t="shared" si="203"/>
        <v>#DIV/0!</v>
      </c>
    </row>
    <row r="1134" spans="1:16" x14ac:dyDescent="0.2">
      <c r="A1134" s="175">
        <v>20</v>
      </c>
      <c r="B1134" s="417"/>
      <c r="C1134" s="133" t="s">
        <v>96</v>
      </c>
      <c r="D1134" s="90" t="s">
        <v>4</v>
      </c>
      <c r="E1134" s="151"/>
      <c r="F1134" s="151"/>
      <c r="G1134" s="151"/>
      <c r="H1134" s="151"/>
      <c r="I1134" s="151"/>
      <c r="J1134" s="152"/>
      <c r="K1134" s="149"/>
      <c r="L1134" s="149"/>
      <c r="M1134" s="149"/>
      <c r="N1134" s="157"/>
      <c r="O1134" s="197" t="e">
        <f t="shared" si="199"/>
        <v>#DIV/0!</v>
      </c>
      <c r="P1134" s="198" t="e">
        <f t="shared" si="203"/>
        <v>#DIV/0!</v>
      </c>
    </row>
    <row r="1135" spans="1:16" x14ac:dyDescent="0.2">
      <c r="A1135" s="175">
        <v>21</v>
      </c>
      <c r="B1135" s="418"/>
      <c r="C1135" s="133" t="s">
        <v>97</v>
      </c>
      <c r="D1135" s="90" t="s">
        <v>4</v>
      </c>
      <c r="E1135" s="151"/>
      <c r="F1135" s="151"/>
      <c r="G1135" s="151"/>
      <c r="H1135" s="151"/>
      <c r="I1135" s="151"/>
      <c r="J1135" s="152"/>
      <c r="K1135" s="149"/>
      <c r="L1135" s="149"/>
      <c r="M1135" s="149"/>
      <c r="N1135" s="157"/>
      <c r="O1135" s="197" t="e">
        <f t="shared" si="199"/>
        <v>#DIV/0!</v>
      </c>
      <c r="P1135" s="198" t="e">
        <f t="shared" si="203"/>
        <v>#DIV/0!</v>
      </c>
    </row>
    <row r="1136" spans="1:16" x14ac:dyDescent="0.2">
      <c r="A1136" s="175">
        <v>22</v>
      </c>
      <c r="B1136" s="419" t="s">
        <v>32</v>
      </c>
      <c r="C1136" s="134" t="s">
        <v>98</v>
      </c>
      <c r="D1136" s="127" t="s">
        <v>4</v>
      </c>
      <c r="E1136" s="151"/>
      <c r="F1136" s="151"/>
      <c r="G1136" s="151"/>
      <c r="H1136" s="151"/>
      <c r="I1136" s="151"/>
      <c r="J1136" s="152"/>
      <c r="K1136" s="149"/>
      <c r="L1136" s="149"/>
      <c r="M1136" s="149"/>
      <c r="N1136" s="157"/>
      <c r="O1136" s="197" t="e">
        <f t="shared" si="199"/>
        <v>#DIV/0!</v>
      </c>
      <c r="P1136" s="198" t="e">
        <f t="shared" si="203"/>
        <v>#DIV/0!</v>
      </c>
    </row>
    <row r="1137" spans="1:16" x14ac:dyDescent="0.2">
      <c r="A1137" s="175">
        <v>23</v>
      </c>
      <c r="B1137" s="422"/>
      <c r="C1137" s="134" t="s">
        <v>100</v>
      </c>
      <c r="D1137" s="129" t="s">
        <v>4</v>
      </c>
      <c r="E1137" s="151"/>
      <c r="F1137" s="151"/>
      <c r="G1137" s="151"/>
      <c r="H1137" s="151"/>
      <c r="I1137" s="151"/>
      <c r="J1137" s="152"/>
      <c r="K1137" s="149"/>
      <c r="L1137" s="149"/>
      <c r="M1137" s="149"/>
      <c r="N1137" s="157"/>
      <c r="O1137" s="197" t="e">
        <f t="shared" si="199"/>
        <v>#DIV/0!</v>
      </c>
      <c r="P1137" s="198" t="e">
        <f t="shared" si="203"/>
        <v>#DIV/0!</v>
      </c>
    </row>
    <row r="1138" spans="1:16" ht="13.5" thickBot="1" x14ac:dyDescent="0.25">
      <c r="A1138" s="189">
        <v>24</v>
      </c>
      <c r="B1138" s="423"/>
      <c r="C1138" s="135" t="s">
        <v>99</v>
      </c>
      <c r="D1138" s="130" t="s">
        <v>4</v>
      </c>
      <c r="E1138" s="158"/>
      <c r="F1138" s="158"/>
      <c r="G1138" s="158"/>
      <c r="H1138" s="158"/>
      <c r="I1138" s="158"/>
      <c r="J1138" s="158"/>
      <c r="K1138" s="159"/>
      <c r="L1138" s="159"/>
      <c r="M1138" s="159"/>
      <c r="N1138" s="160"/>
      <c r="O1138" s="197" t="e">
        <f t="shared" si="199"/>
        <v>#DIV/0!</v>
      </c>
      <c r="P1138" s="198" t="e">
        <f t="shared" si="203"/>
        <v>#DIV/0!</v>
      </c>
    </row>
    <row r="1139" spans="1:16" x14ac:dyDescent="0.2">
      <c r="A1139" s="26"/>
      <c r="K1139" s="26"/>
      <c r="M1139" s="26"/>
      <c r="N1139" s="26"/>
      <c r="O1139" s="26"/>
      <c r="P1139" s="26"/>
    </row>
    <row r="1140" spans="1:16" x14ac:dyDescent="0.2">
      <c r="A1140" s="217">
        <v>39</v>
      </c>
      <c r="B1140" s="103" t="s">
        <v>54</v>
      </c>
      <c r="C1140" s="213">
        <f>+$AQ11</f>
        <v>0</v>
      </c>
      <c r="E1140" s="415" t="s">
        <v>107</v>
      </c>
      <c r="F1140" s="415">
        <f t="shared" ref="F1140:I1140" si="204">+$AP40</f>
        <v>0</v>
      </c>
      <c r="G1140" s="415">
        <f t="shared" si="204"/>
        <v>0</v>
      </c>
      <c r="H1140" s="415">
        <f t="shared" si="204"/>
        <v>0</v>
      </c>
      <c r="I1140" s="415">
        <f t="shared" si="204"/>
        <v>0</v>
      </c>
      <c r="J1140" s="415" t="s">
        <v>107</v>
      </c>
      <c r="K1140" s="415"/>
      <c r="L1140" s="415"/>
      <c r="M1140" s="415"/>
      <c r="N1140" s="415"/>
      <c r="O1140" s="26"/>
      <c r="P1140" s="26"/>
    </row>
    <row r="1141" spans="1:16" ht="13.5" thickBot="1" x14ac:dyDescent="0.25">
      <c r="A1141" s="26"/>
      <c r="K1141" s="26"/>
      <c r="M1141" s="26"/>
      <c r="N1141" s="26"/>
      <c r="O1141" s="195" t="s">
        <v>122</v>
      </c>
      <c r="P1141" s="195" t="s">
        <v>56</v>
      </c>
    </row>
    <row r="1142" spans="1:16" x14ac:dyDescent="0.2">
      <c r="A1142" s="101"/>
      <c r="B1142" s="102"/>
      <c r="C1142" s="131"/>
      <c r="D1142" s="99" t="s">
        <v>40</v>
      </c>
      <c r="E1142" s="394" t="s">
        <v>42</v>
      </c>
      <c r="F1142" s="395"/>
      <c r="G1142" s="395"/>
      <c r="H1142" s="395"/>
      <c r="I1142" s="395"/>
      <c r="J1142" s="395"/>
      <c r="K1142" s="395"/>
      <c r="L1142" s="395"/>
      <c r="M1142" s="395"/>
      <c r="N1142" s="396"/>
      <c r="O1142" s="195" t="s">
        <v>123</v>
      </c>
      <c r="P1142" s="195" t="s">
        <v>57</v>
      </c>
    </row>
    <row r="1143" spans="1:16" ht="13.5" thickBot="1" x14ac:dyDescent="0.25">
      <c r="A1143" s="93" t="s">
        <v>34</v>
      </c>
      <c r="B1143" s="94" t="s">
        <v>39</v>
      </c>
      <c r="C1143" s="95" t="s">
        <v>38</v>
      </c>
      <c r="D1143" s="212" t="s">
        <v>37</v>
      </c>
      <c r="E1143" s="145">
        <v>1</v>
      </c>
      <c r="F1143" s="146">
        <v>2</v>
      </c>
      <c r="G1143" s="147">
        <v>3</v>
      </c>
      <c r="H1143" s="147">
        <v>4</v>
      </c>
      <c r="I1143" s="147">
        <v>5</v>
      </c>
      <c r="J1143" s="147">
        <v>6</v>
      </c>
      <c r="K1143" s="147">
        <v>7</v>
      </c>
      <c r="L1143" s="147">
        <v>8</v>
      </c>
      <c r="M1143" s="147">
        <v>9</v>
      </c>
      <c r="N1143" s="144">
        <v>10</v>
      </c>
      <c r="O1143" s="196" t="s">
        <v>55</v>
      </c>
      <c r="P1143" s="196" t="s">
        <v>113</v>
      </c>
    </row>
    <row r="1144" spans="1:16" x14ac:dyDescent="0.2">
      <c r="A1144" s="174">
        <v>1</v>
      </c>
      <c r="B1144" s="416" t="s">
        <v>27</v>
      </c>
      <c r="C1144" s="133" t="s">
        <v>77</v>
      </c>
      <c r="D1144" s="89" t="s">
        <v>4</v>
      </c>
      <c r="E1144" s="153"/>
      <c r="F1144" s="153"/>
      <c r="G1144" s="154"/>
      <c r="H1144" s="154"/>
      <c r="I1144" s="154"/>
      <c r="J1144" s="154"/>
      <c r="K1144" s="154"/>
      <c r="L1144" s="154"/>
      <c r="M1144" s="154"/>
      <c r="N1144" s="156"/>
      <c r="O1144" s="197" t="e">
        <f t="shared" ref="O1144:O1167" si="205">ROUND(AVERAGE(E1144:N1144),0)</f>
        <v>#DIV/0!</v>
      </c>
      <c r="P1144" s="198" t="e">
        <f>(STDEV(E1144:N1144))/R$42</f>
        <v>#DIV/0!</v>
      </c>
    </row>
    <row r="1145" spans="1:16" x14ac:dyDescent="0.2">
      <c r="A1145" s="174">
        <v>2</v>
      </c>
      <c r="B1145" s="417"/>
      <c r="C1145" s="178" t="s">
        <v>78</v>
      </c>
      <c r="D1145" s="90" t="s">
        <v>4</v>
      </c>
      <c r="E1145" s="148"/>
      <c r="F1145" s="148"/>
      <c r="G1145" s="149"/>
      <c r="H1145" s="149"/>
      <c r="I1145" s="149"/>
      <c r="J1145" s="149"/>
      <c r="K1145" s="149"/>
      <c r="L1145" s="149"/>
      <c r="M1145" s="149"/>
      <c r="N1145" s="157"/>
      <c r="O1145" s="197" t="e">
        <f t="shared" si="205"/>
        <v>#DIV/0!</v>
      </c>
      <c r="P1145" s="198" t="e">
        <f t="shared" ref="P1145:P1150" si="206">(STDEV(E1145:N1145))/R$42</f>
        <v>#DIV/0!</v>
      </c>
    </row>
    <row r="1146" spans="1:16" x14ac:dyDescent="0.2">
      <c r="A1146" s="174">
        <v>3</v>
      </c>
      <c r="B1146" s="417"/>
      <c r="C1146" s="133" t="s">
        <v>79</v>
      </c>
      <c r="D1146" s="90" t="s">
        <v>4</v>
      </c>
      <c r="E1146" s="148"/>
      <c r="F1146" s="148"/>
      <c r="G1146" s="149"/>
      <c r="H1146" s="149"/>
      <c r="I1146" s="149"/>
      <c r="J1146" s="149"/>
      <c r="K1146" s="149"/>
      <c r="L1146" s="149"/>
      <c r="M1146" s="149"/>
      <c r="N1146" s="157"/>
      <c r="O1146" s="197" t="e">
        <f t="shared" si="205"/>
        <v>#DIV/0!</v>
      </c>
      <c r="P1146" s="198" t="e">
        <f t="shared" si="206"/>
        <v>#DIV/0!</v>
      </c>
    </row>
    <row r="1147" spans="1:16" x14ac:dyDescent="0.2">
      <c r="A1147" s="174">
        <v>4</v>
      </c>
      <c r="B1147" s="418"/>
      <c r="C1147" s="133" t="s">
        <v>80</v>
      </c>
      <c r="D1147" s="90" t="s">
        <v>4</v>
      </c>
      <c r="E1147" s="148"/>
      <c r="F1147" s="148"/>
      <c r="G1147" s="149"/>
      <c r="H1147" s="149"/>
      <c r="I1147" s="149"/>
      <c r="J1147" s="149"/>
      <c r="K1147" s="149"/>
      <c r="L1147" s="149"/>
      <c r="M1147" s="149"/>
      <c r="N1147" s="157"/>
      <c r="O1147" s="197" t="e">
        <f t="shared" si="205"/>
        <v>#DIV/0!</v>
      </c>
      <c r="P1147" s="198" t="e">
        <f t="shared" si="206"/>
        <v>#DIV/0!</v>
      </c>
    </row>
    <row r="1148" spans="1:16" x14ac:dyDescent="0.2">
      <c r="A1148" s="174">
        <v>5</v>
      </c>
      <c r="B1148" s="419" t="s">
        <v>28</v>
      </c>
      <c r="C1148" s="134" t="s">
        <v>81</v>
      </c>
      <c r="D1148" s="127" t="s">
        <v>4</v>
      </c>
      <c r="E1148" s="148"/>
      <c r="F1148" s="148"/>
      <c r="G1148" s="149"/>
      <c r="H1148" s="149"/>
      <c r="I1148" s="149"/>
      <c r="J1148" s="149"/>
      <c r="K1148" s="149"/>
      <c r="L1148" s="149"/>
      <c r="M1148" s="149"/>
      <c r="N1148" s="157"/>
      <c r="O1148" s="197" t="e">
        <f t="shared" si="205"/>
        <v>#DIV/0!</v>
      </c>
      <c r="P1148" s="198" t="e">
        <f t="shared" si="206"/>
        <v>#DIV/0!</v>
      </c>
    </row>
    <row r="1149" spans="1:16" x14ac:dyDescent="0.2">
      <c r="A1149" s="174">
        <v>6</v>
      </c>
      <c r="B1149" s="420"/>
      <c r="C1149" s="134" t="s">
        <v>82</v>
      </c>
      <c r="D1149" s="127" t="s">
        <v>4</v>
      </c>
      <c r="E1149" s="148"/>
      <c r="F1149" s="148"/>
      <c r="G1149" s="169"/>
      <c r="H1149" s="149"/>
      <c r="I1149" s="149"/>
      <c r="J1149" s="149"/>
      <c r="K1149" s="149"/>
      <c r="L1149" s="149"/>
      <c r="M1149" s="149"/>
      <c r="N1149" s="157"/>
      <c r="O1149" s="197" t="e">
        <f t="shared" si="205"/>
        <v>#DIV/0!</v>
      </c>
      <c r="P1149" s="198" t="e">
        <f t="shared" si="206"/>
        <v>#DIV/0!</v>
      </c>
    </row>
    <row r="1150" spans="1:16" x14ac:dyDescent="0.2">
      <c r="A1150" s="174">
        <v>7</v>
      </c>
      <c r="B1150" s="421" t="s">
        <v>29</v>
      </c>
      <c r="C1150" s="133" t="s">
        <v>83</v>
      </c>
      <c r="D1150" s="90" t="s">
        <v>4</v>
      </c>
      <c r="E1150" s="148"/>
      <c r="F1150" s="148"/>
      <c r="G1150" s="149"/>
      <c r="H1150" s="149"/>
      <c r="I1150" s="149"/>
      <c r="J1150" s="149"/>
      <c r="K1150" s="149"/>
      <c r="L1150" s="149"/>
      <c r="M1150" s="149"/>
      <c r="N1150" s="157"/>
      <c r="O1150" s="197" t="e">
        <f t="shared" si="205"/>
        <v>#DIV/0!</v>
      </c>
      <c r="P1150" s="198" t="e">
        <f t="shared" si="206"/>
        <v>#DIV/0!</v>
      </c>
    </row>
    <row r="1151" spans="1:16" x14ac:dyDescent="0.2">
      <c r="A1151" s="174">
        <v>8</v>
      </c>
      <c r="B1151" s="417"/>
      <c r="C1151" s="133" t="s">
        <v>84</v>
      </c>
      <c r="D1151" s="90" t="s">
        <v>6</v>
      </c>
      <c r="E1151" s="148"/>
      <c r="F1151" s="148"/>
      <c r="G1151" s="149"/>
      <c r="H1151" s="149"/>
      <c r="I1151" s="149"/>
      <c r="J1151" s="149"/>
      <c r="K1151" s="149"/>
      <c r="L1151" s="149"/>
      <c r="M1151" s="149"/>
      <c r="N1151" s="157"/>
      <c r="O1151" s="197" t="e">
        <f t="shared" si="205"/>
        <v>#DIV/0!</v>
      </c>
      <c r="P1151" s="198" t="e">
        <f>(STDEV(E1151:N1151))/R$43</f>
        <v>#DIV/0!</v>
      </c>
    </row>
    <row r="1152" spans="1:16" x14ac:dyDescent="0.2">
      <c r="A1152" s="174">
        <v>9</v>
      </c>
      <c r="B1152" s="418"/>
      <c r="C1152" s="133" t="s">
        <v>85</v>
      </c>
      <c r="D1152" s="90" t="s">
        <v>4</v>
      </c>
      <c r="E1152" s="148"/>
      <c r="F1152" s="148"/>
      <c r="G1152" s="149"/>
      <c r="H1152" s="149"/>
      <c r="I1152" s="149"/>
      <c r="J1152" s="149"/>
      <c r="K1152" s="149"/>
      <c r="L1152" s="149"/>
      <c r="M1152" s="149"/>
      <c r="N1152" s="157"/>
      <c r="O1152" s="197" t="e">
        <f t="shared" si="205"/>
        <v>#DIV/0!</v>
      </c>
      <c r="P1152" s="198" t="e">
        <f t="shared" ref="P1152:P1153" si="207">(STDEV(E1152:N1152))/R$42</f>
        <v>#DIV/0!</v>
      </c>
    </row>
    <row r="1153" spans="1:16" x14ac:dyDescent="0.2">
      <c r="A1153" s="174">
        <v>10</v>
      </c>
      <c r="B1153" s="419" t="s">
        <v>101</v>
      </c>
      <c r="C1153" s="134" t="s">
        <v>86</v>
      </c>
      <c r="D1153" s="127" t="s">
        <v>4</v>
      </c>
      <c r="E1153" s="148"/>
      <c r="F1153" s="148"/>
      <c r="G1153" s="149"/>
      <c r="H1153" s="149"/>
      <c r="I1153" s="149"/>
      <c r="J1153" s="149"/>
      <c r="K1153" s="149"/>
      <c r="L1153" s="149"/>
      <c r="M1153" s="149"/>
      <c r="N1153" s="157"/>
      <c r="O1153" s="197" t="e">
        <f t="shared" si="205"/>
        <v>#DIV/0!</v>
      </c>
      <c r="P1153" s="198" t="e">
        <f t="shared" si="207"/>
        <v>#DIV/0!</v>
      </c>
    </row>
    <row r="1154" spans="1:16" x14ac:dyDescent="0.2">
      <c r="A1154" s="174">
        <v>11</v>
      </c>
      <c r="B1154" s="420"/>
      <c r="C1154" s="134" t="s">
        <v>87</v>
      </c>
      <c r="D1154" s="128" t="s">
        <v>6</v>
      </c>
      <c r="E1154" s="148"/>
      <c r="F1154" s="148"/>
      <c r="G1154" s="149"/>
      <c r="H1154" s="149"/>
      <c r="I1154" s="149"/>
      <c r="J1154" s="149"/>
      <c r="K1154" s="149"/>
      <c r="L1154" s="149"/>
      <c r="M1154" s="149"/>
      <c r="N1154" s="157"/>
      <c r="O1154" s="197" t="e">
        <f t="shared" si="205"/>
        <v>#DIV/0!</v>
      </c>
      <c r="P1154" s="198" t="e">
        <f>(STDEV(E1154:N1154))/R$43</f>
        <v>#DIV/0!</v>
      </c>
    </row>
    <row r="1155" spans="1:16" x14ac:dyDescent="0.2">
      <c r="A1155" s="174">
        <v>12</v>
      </c>
      <c r="B1155" s="421" t="s">
        <v>30</v>
      </c>
      <c r="C1155" s="179" t="s">
        <v>88</v>
      </c>
      <c r="D1155" s="91" t="s">
        <v>4</v>
      </c>
      <c r="E1155" s="148"/>
      <c r="F1155" s="148"/>
      <c r="G1155" s="149"/>
      <c r="H1155" s="149"/>
      <c r="I1155" s="149"/>
      <c r="J1155" s="149"/>
      <c r="K1155" s="149"/>
      <c r="L1155" s="149"/>
      <c r="M1155" s="149"/>
      <c r="N1155" s="157"/>
      <c r="O1155" s="197" t="e">
        <f t="shared" si="205"/>
        <v>#DIV/0!</v>
      </c>
      <c r="P1155" s="198" t="e">
        <f t="shared" ref="P1155:P1156" si="208">(STDEV(E1155:N1155))/R$42</f>
        <v>#DIV/0!</v>
      </c>
    </row>
    <row r="1156" spans="1:16" x14ac:dyDescent="0.2">
      <c r="A1156" s="174">
        <v>13</v>
      </c>
      <c r="B1156" s="418"/>
      <c r="C1156" s="133" t="s">
        <v>89</v>
      </c>
      <c r="D1156" s="90" t="s">
        <v>4</v>
      </c>
      <c r="E1156" s="148"/>
      <c r="F1156" s="148"/>
      <c r="G1156" s="149"/>
      <c r="H1156" s="149"/>
      <c r="I1156" s="149"/>
      <c r="J1156" s="149"/>
      <c r="K1156" s="149"/>
      <c r="L1156" s="149"/>
      <c r="M1156" s="149"/>
      <c r="N1156" s="157"/>
      <c r="O1156" s="197" t="e">
        <f t="shared" si="205"/>
        <v>#DIV/0!</v>
      </c>
      <c r="P1156" s="198" t="e">
        <f t="shared" si="208"/>
        <v>#DIV/0!</v>
      </c>
    </row>
    <row r="1157" spans="1:16" x14ac:dyDescent="0.2">
      <c r="A1157" s="174">
        <v>14</v>
      </c>
      <c r="B1157" s="419" t="s">
        <v>31</v>
      </c>
      <c r="C1157" s="134" t="s">
        <v>90</v>
      </c>
      <c r="D1157" s="128" t="s">
        <v>5</v>
      </c>
      <c r="E1157" s="148"/>
      <c r="F1157" s="148"/>
      <c r="G1157" s="149"/>
      <c r="H1157" s="149"/>
      <c r="I1157" s="149"/>
      <c r="J1157" s="149"/>
      <c r="K1157" s="149"/>
      <c r="L1157" s="149"/>
      <c r="M1157" s="149"/>
      <c r="N1157" s="157"/>
      <c r="O1157" s="197" t="e">
        <f t="shared" si="205"/>
        <v>#DIV/0!</v>
      </c>
      <c r="P1157" s="198" t="e">
        <f>(STDEV(E1157:N1157))/R$44</f>
        <v>#DIV/0!</v>
      </c>
    </row>
    <row r="1158" spans="1:16" x14ac:dyDescent="0.2">
      <c r="A1158" s="174">
        <v>15</v>
      </c>
      <c r="B1158" s="422"/>
      <c r="C1158" s="134" t="s">
        <v>91</v>
      </c>
      <c r="D1158" s="128" t="s">
        <v>6</v>
      </c>
      <c r="E1158" s="150"/>
      <c r="F1158" s="150"/>
      <c r="G1158" s="150"/>
      <c r="H1158" s="150"/>
      <c r="I1158" s="148"/>
      <c r="J1158" s="148"/>
      <c r="K1158" s="149"/>
      <c r="L1158" s="149"/>
      <c r="M1158" s="149"/>
      <c r="N1158" s="157"/>
      <c r="O1158" s="197" t="e">
        <f t="shared" si="205"/>
        <v>#DIV/0!</v>
      </c>
      <c r="P1158" s="198" t="e">
        <f>(STDEV(E1158:N1158))/R$43</f>
        <v>#DIV/0!</v>
      </c>
    </row>
    <row r="1159" spans="1:16" x14ac:dyDescent="0.2">
      <c r="A1159" s="174">
        <v>16</v>
      </c>
      <c r="B1159" s="422"/>
      <c r="C1159" s="134" t="s">
        <v>92</v>
      </c>
      <c r="D1159" s="127" t="s">
        <v>4</v>
      </c>
      <c r="E1159" s="151"/>
      <c r="F1159" s="151"/>
      <c r="G1159" s="151"/>
      <c r="H1159" s="151"/>
      <c r="I1159" s="151"/>
      <c r="J1159" s="152"/>
      <c r="K1159" s="149"/>
      <c r="L1159" s="149"/>
      <c r="M1159" s="149"/>
      <c r="N1159" s="157"/>
      <c r="O1159" s="197" t="e">
        <f t="shared" si="205"/>
        <v>#DIV/0!</v>
      </c>
      <c r="P1159" s="198" t="e">
        <f t="shared" ref="P1159:P1167" si="209">(STDEV(E1159:N1159))/R$42</f>
        <v>#DIV/0!</v>
      </c>
    </row>
    <row r="1160" spans="1:16" x14ac:dyDescent="0.2">
      <c r="A1160" s="175">
        <v>17</v>
      </c>
      <c r="B1160" s="422"/>
      <c r="C1160" s="134" t="s">
        <v>93</v>
      </c>
      <c r="D1160" s="127" t="s">
        <v>4</v>
      </c>
      <c r="E1160" s="151"/>
      <c r="F1160" s="151"/>
      <c r="G1160" s="151"/>
      <c r="H1160" s="151"/>
      <c r="I1160" s="151"/>
      <c r="J1160" s="152"/>
      <c r="K1160" s="149"/>
      <c r="L1160" s="149"/>
      <c r="M1160" s="149"/>
      <c r="N1160" s="157"/>
      <c r="O1160" s="197" t="e">
        <f t="shared" si="205"/>
        <v>#DIV/0!</v>
      </c>
      <c r="P1160" s="198" t="e">
        <f t="shared" si="209"/>
        <v>#DIV/0!</v>
      </c>
    </row>
    <row r="1161" spans="1:16" x14ac:dyDescent="0.2">
      <c r="A1161" s="175">
        <v>18</v>
      </c>
      <c r="B1161" s="420"/>
      <c r="C1161" s="134" t="s">
        <v>94</v>
      </c>
      <c r="D1161" s="127" t="s">
        <v>4</v>
      </c>
      <c r="E1161" s="151"/>
      <c r="F1161" s="151"/>
      <c r="G1161" s="151"/>
      <c r="H1161" s="151"/>
      <c r="I1161" s="151"/>
      <c r="J1161" s="152"/>
      <c r="K1161" s="149"/>
      <c r="L1161" s="149"/>
      <c r="M1161" s="149"/>
      <c r="N1161" s="157"/>
      <c r="O1161" s="197" t="e">
        <f t="shared" si="205"/>
        <v>#DIV/0!</v>
      </c>
      <c r="P1161" s="198" t="e">
        <f t="shared" si="209"/>
        <v>#DIV/0!</v>
      </c>
    </row>
    <row r="1162" spans="1:16" x14ac:dyDescent="0.2">
      <c r="A1162" s="175">
        <v>19</v>
      </c>
      <c r="B1162" s="421" t="s">
        <v>21</v>
      </c>
      <c r="C1162" s="133" t="s">
        <v>95</v>
      </c>
      <c r="D1162" s="90" t="s">
        <v>4</v>
      </c>
      <c r="E1162" s="151"/>
      <c r="F1162" s="151"/>
      <c r="G1162" s="151"/>
      <c r="H1162" s="151"/>
      <c r="I1162" s="151"/>
      <c r="J1162" s="152"/>
      <c r="K1162" s="149"/>
      <c r="L1162" s="149"/>
      <c r="M1162" s="149"/>
      <c r="N1162" s="157"/>
      <c r="O1162" s="197" t="e">
        <f t="shared" si="205"/>
        <v>#DIV/0!</v>
      </c>
      <c r="P1162" s="198" t="e">
        <f t="shared" si="209"/>
        <v>#DIV/0!</v>
      </c>
    </row>
    <row r="1163" spans="1:16" x14ac:dyDescent="0.2">
      <c r="A1163" s="175">
        <v>20</v>
      </c>
      <c r="B1163" s="417"/>
      <c r="C1163" s="133" t="s">
        <v>96</v>
      </c>
      <c r="D1163" s="90" t="s">
        <v>4</v>
      </c>
      <c r="E1163" s="151"/>
      <c r="F1163" s="151"/>
      <c r="G1163" s="151"/>
      <c r="H1163" s="151"/>
      <c r="I1163" s="151"/>
      <c r="J1163" s="152"/>
      <c r="K1163" s="149"/>
      <c r="L1163" s="149"/>
      <c r="M1163" s="149"/>
      <c r="N1163" s="157"/>
      <c r="O1163" s="197" t="e">
        <f t="shared" si="205"/>
        <v>#DIV/0!</v>
      </c>
      <c r="P1163" s="198" t="e">
        <f t="shared" si="209"/>
        <v>#DIV/0!</v>
      </c>
    </row>
    <row r="1164" spans="1:16" x14ac:dyDescent="0.2">
      <c r="A1164" s="175">
        <v>21</v>
      </c>
      <c r="B1164" s="418"/>
      <c r="C1164" s="133" t="s">
        <v>97</v>
      </c>
      <c r="D1164" s="90" t="s">
        <v>4</v>
      </c>
      <c r="E1164" s="151"/>
      <c r="F1164" s="151"/>
      <c r="G1164" s="151"/>
      <c r="H1164" s="151"/>
      <c r="I1164" s="151"/>
      <c r="J1164" s="152"/>
      <c r="K1164" s="149"/>
      <c r="L1164" s="149"/>
      <c r="M1164" s="149"/>
      <c r="N1164" s="157"/>
      <c r="O1164" s="197" t="e">
        <f t="shared" si="205"/>
        <v>#DIV/0!</v>
      </c>
      <c r="P1164" s="198" t="e">
        <f t="shared" si="209"/>
        <v>#DIV/0!</v>
      </c>
    </row>
    <row r="1165" spans="1:16" x14ac:dyDescent="0.2">
      <c r="A1165" s="175">
        <v>22</v>
      </c>
      <c r="B1165" s="419" t="s">
        <v>32</v>
      </c>
      <c r="C1165" s="134" t="s">
        <v>98</v>
      </c>
      <c r="D1165" s="127" t="s">
        <v>4</v>
      </c>
      <c r="E1165" s="151"/>
      <c r="F1165" s="151"/>
      <c r="G1165" s="151"/>
      <c r="H1165" s="151"/>
      <c r="I1165" s="151"/>
      <c r="J1165" s="152"/>
      <c r="K1165" s="149"/>
      <c r="L1165" s="149"/>
      <c r="M1165" s="149"/>
      <c r="N1165" s="157"/>
      <c r="O1165" s="197" t="e">
        <f t="shared" si="205"/>
        <v>#DIV/0!</v>
      </c>
      <c r="P1165" s="198" t="e">
        <f t="shared" si="209"/>
        <v>#DIV/0!</v>
      </c>
    </row>
    <row r="1166" spans="1:16" x14ac:dyDescent="0.2">
      <c r="A1166" s="175">
        <v>23</v>
      </c>
      <c r="B1166" s="422"/>
      <c r="C1166" s="134" t="s">
        <v>100</v>
      </c>
      <c r="D1166" s="129" t="s">
        <v>4</v>
      </c>
      <c r="E1166" s="151"/>
      <c r="F1166" s="151"/>
      <c r="G1166" s="151"/>
      <c r="H1166" s="151"/>
      <c r="I1166" s="151"/>
      <c r="J1166" s="152"/>
      <c r="K1166" s="149"/>
      <c r="L1166" s="149"/>
      <c r="M1166" s="149"/>
      <c r="N1166" s="157"/>
      <c r="O1166" s="197" t="e">
        <f t="shared" si="205"/>
        <v>#DIV/0!</v>
      </c>
      <c r="P1166" s="198" t="e">
        <f t="shared" si="209"/>
        <v>#DIV/0!</v>
      </c>
    </row>
    <row r="1167" spans="1:16" ht="13.5" thickBot="1" x14ac:dyDescent="0.25">
      <c r="A1167" s="189">
        <v>24</v>
      </c>
      <c r="B1167" s="423"/>
      <c r="C1167" s="135" t="s">
        <v>99</v>
      </c>
      <c r="D1167" s="130" t="s">
        <v>4</v>
      </c>
      <c r="E1167" s="158"/>
      <c r="F1167" s="158"/>
      <c r="G1167" s="158"/>
      <c r="H1167" s="158"/>
      <c r="I1167" s="158"/>
      <c r="J1167" s="158"/>
      <c r="K1167" s="159"/>
      <c r="L1167" s="159"/>
      <c r="M1167" s="159"/>
      <c r="N1167" s="160"/>
      <c r="O1167" s="197" t="e">
        <f t="shared" si="205"/>
        <v>#DIV/0!</v>
      </c>
      <c r="P1167" s="198" t="e">
        <f t="shared" si="209"/>
        <v>#DIV/0!</v>
      </c>
    </row>
    <row r="1168" spans="1:16" x14ac:dyDescent="0.2">
      <c r="A1168" s="26"/>
      <c r="K1168" s="26"/>
      <c r="M1168" s="26"/>
      <c r="N1168" s="26"/>
      <c r="O1168" s="26"/>
      <c r="P1168" s="26"/>
    </row>
    <row r="1169" spans="1:16" x14ac:dyDescent="0.2">
      <c r="A1169" s="217">
        <v>40</v>
      </c>
      <c r="B1169" s="103" t="s">
        <v>54</v>
      </c>
      <c r="C1169" s="215">
        <f>+$AR11</f>
        <v>0</v>
      </c>
      <c r="E1169" s="415">
        <f t="shared" ref="E1169:N1169" si="210">+$AR11</f>
        <v>0</v>
      </c>
      <c r="F1169" s="415">
        <f t="shared" si="210"/>
        <v>0</v>
      </c>
      <c r="G1169" s="415">
        <f t="shared" si="210"/>
        <v>0</v>
      </c>
      <c r="H1169" s="415">
        <f t="shared" si="210"/>
        <v>0</v>
      </c>
      <c r="I1169" s="415">
        <f t="shared" si="210"/>
        <v>0</v>
      </c>
      <c r="J1169" s="415">
        <f t="shared" si="210"/>
        <v>0</v>
      </c>
      <c r="K1169" s="415">
        <f t="shared" si="210"/>
        <v>0</v>
      </c>
      <c r="L1169" s="415">
        <f t="shared" si="210"/>
        <v>0</v>
      </c>
      <c r="M1169" s="415">
        <f t="shared" si="210"/>
        <v>0</v>
      </c>
      <c r="N1169" s="415">
        <f t="shared" si="210"/>
        <v>0</v>
      </c>
      <c r="O1169" s="26"/>
      <c r="P1169" s="26"/>
    </row>
    <row r="1170" spans="1:16" ht="13.5" thickBot="1" x14ac:dyDescent="0.25">
      <c r="A1170" s="26"/>
      <c r="K1170" s="26"/>
      <c r="M1170" s="26"/>
      <c r="N1170" s="26"/>
      <c r="O1170" s="195" t="s">
        <v>122</v>
      </c>
      <c r="P1170" s="195" t="s">
        <v>56</v>
      </c>
    </row>
    <row r="1171" spans="1:16" x14ac:dyDescent="0.2">
      <c r="A1171" s="101"/>
      <c r="B1171" s="102"/>
      <c r="C1171" s="131"/>
      <c r="D1171" s="99" t="s">
        <v>40</v>
      </c>
      <c r="E1171" s="394" t="s">
        <v>42</v>
      </c>
      <c r="F1171" s="395"/>
      <c r="G1171" s="395"/>
      <c r="H1171" s="395"/>
      <c r="I1171" s="395"/>
      <c r="J1171" s="395"/>
      <c r="K1171" s="395"/>
      <c r="L1171" s="395"/>
      <c r="M1171" s="395"/>
      <c r="N1171" s="396"/>
      <c r="O1171" s="195" t="s">
        <v>123</v>
      </c>
      <c r="P1171" s="195" t="s">
        <v>57</v>
      </c>
    </row>
    <row r="1172" spans="1:16" ht="13.5" thickBot="1" x14ac:dyDescent="0.25">
      <c r="A1172" s="93" t="s">
        <v>34</v>
      </c>
      <c r="B1172" s="94" t="s">
        <v>39</v>
      </c>
      <c r="C1172" s="95" t="s">
        <v>38</v>
      </c>
      <c r="D1172" s="214" t="s">
        <v>37</v>
      </c>
      <c r="E1172" s="145">
        <v>1</v>
      </c>
      <c r="F1172" s="146">
        <v>2</v>
      </c>
      <c r="G1172" s="147">
        <v>3</v>
      </c>
      <c r="H1172" s="147">
        <v>4</v>
      </c>
      <c r="I1172" s="147">
        <v>5</v>
      </c>
      <c r="J1172" s="147">
        <v>6</v>
      </c>
      <c r="K1172" s="147">
        <v>7</v>
      </c>
      <c r="L1172" s="147">
        <v>8</v>
      </c>
      <c r="M1172" s="147">
        <v>9</v>
      </c>
      <c r="N1172" s="144">
        <v>10</v>
      </c>
      <c r="O1172" s="196" t="s">
        <v>55</v>
      </c>
      <c r="P1172" s="196" t="s">
        <v>113</v>
      </c>
    </row>
    <row r="1173" spans="1:16" x14ac:dyDescent="0.2">
      <c r="A1173" s="174">
        <v>1</v>
      </c>
      <c r="B1173" s="416" t="s">
        <v>27</v>
      </c>
      <c r="C1173" s="133" t="s">
        <v>77</v>
      </c>
      <c r="D1173" s="89" t="s">
        <v>4</v>
      </c>
      <c r="E1173" s="153"/>
      <c r="F1173" s="153"/>
      <c r="G1173" s="154"/>
      <c r="H1173" s="154"/>
      <c r="I1173" s="308"/>
      <c r="J1173" s="308"/>
      <c r="K1173" s="154"/>
      <c r="L1173" s="309"/>
      <c r="M1173" s="154"/>
      <c r="N1173" s="156"/>
      <c r="O1173" s="197" t="e">
        <f t="shared" ref="O1173:O1196" si="211">ROUND(AVERAGE(E1173:N1173),0)</f>
        <v>#DIV/0!</v>
      </c>
      <c r="P1173" s="198" t="e">
        <f>(STDEV(E1173:N1173))/R$42</f>
        <v>#DIV/0!</v>
      </c>
    </row>
    <row r="1174" spans="1:16" x14ac:dyDescent="0.2">
      <c r="A1174" s="174">
        <v>2</v>
      </c>
      <c r="B1174" s="417"/>
      <c r="C1174" s="178" t="s">
        <v>78</v>
      </c>
      <c r="D1174" s="90" t="s">
        <v>4</v>
      </c>
      <c r="E1174" s="148"/>
      <c r="F1174" s="148"/>
      <c r="G1174" s="149"/>
      <c r="H1174" s="149"/>
      <c r="I1174" s="149"/>
      <c r="J1174" s="149"/>
      <c r="K1174" s="149"/>
      <c r="L1174" s="149"/>
      <c r="M1174" s="149"/>
      <c r="N1174" s="157"/>
      <c r="O1174" s="197" t="e">
        <f t="shared" si="211"/>
        <v>#DIV/0!</v>
      </c>
      <c r="P1174" s="198" t="e">
        <f t="shared" ref="P1174:P1179" si="212">(STDEV(E1174:N1174))/R$42</f>
        <v>#DIV/0!</v>
      </c>
    </row>
    <row r="1175" spans="1:16" x14ac:dyDescent="0.2">
      <c r="A1175" s="174">
        <v>3</v>
      </c>
      <c r="B1175" s="417"/>
      <c r="C1175" s="133" t="s">
        <v>79</v>
      </c>
      <c r="D1175" s="90" t="s">
        <v>4</v>
      </c>
      <c r="E1175" s="148"/>
      <c r="F1175" s="148"/>
      <c r="G1175" s="149"/>
      <c r="H1175" s="149"/>
      <c r="I1175" s="149"/>
      <c r="J1175" s="149"/>
      <c r="K1175" s="149"/>
      <c r="L1175" s="149"/>
      <c r="M1175" s="149"/>
      <c r="N1175" s="157"/>
      <c r="O1175" s="197" t="e">
        <f t="shared" si="211"/>
        <v>#DIV/0!</v>
      </c>
      <c r="P1175" s="198" t="e">
        <f t="shared" si="212"/>
        <v>#DIV/0!</v>
      </c>
    </row>
    <row r="1176" spans="1:16" x14ac:dyDescent="0.2">
      <c r="A1176" s="174">
        <v>4</v>
      </c>
      <c r="B1176" s="418"/>
      <c r="C1176" s="133" t="s">
        <v>80</v>
      </c>
      <c r="D1176" s="90" t="s">
        <v>4</v>
      </c>
      <c r="E1176" s="148"/>
      <c r="F1176" s="148"/>
      <c r="G1176" s="149"/>
      <c r="H1176" s="149"/>
      <c r="I1176" s="149"/>
      <c r="J1176" s="149"/>
      <c r="K1176" s="149"/>
      <c r="L1176" s="149"/>
      <c r="M1176" s="149"/>
      <c r="N1176" s="157"/>
      <c r="O1176" s="197" t="e">
        <f t="shared" si="211"/>
        <v>#DIV/0!</v>
      </c>
      <c r="P1176" s="198" t="e">
        <f t="shared" si="212"/>
        <v>#DIV/0!</v>
      </c>
    </row>
    <row r="1177" spans="1:16" x14ac:dyDescent="0.2">
      <c r="A1177" s="174">
        <v>5</v>
      </c>
      <c r="B1177" s="419" t="s">
        <v>28</v>
      </c>
      <c r="C1177" s="134" t="s">
        <v>81</v>
      </c>
      <c r="D1177" s="127" t="s">
        <v>4</v>
      </c>
      <c r="E1177" s="148"/>
      <c r="F1177" s="148"/>
      <c r="G1177" s="149"/>
      <c r="H1177" s="149"/>
      <c r="I1177" s="149"/>
      <c r="J1177" s="149"/>
      <c r="K1177" s="149"/>
      <c r="L1177" s="149"/>
      <c r="M1177" s="149"/>
      <c r="N1177" s="157"/>
      <c r="O1177" s="197" t="e">
        <f t="shared" si="211"/>
        <v>#DIV/0!</v>
      </c>
      <c r="P1177" s="198" t="e">
        <f t="shared" si="212"/>
        <v>#DIV/0!</v>
      </c>
    </row>
    <row r="1178" spans="1:16" x14ac:dyDescent="0.2">
      <c r="A1178" s="174">
        <v>6</v>
      </c>
      <c r="B1178" s="420"/>
      <c r="C1178" s="134" t="s">
        <v>82</v>
      </c>
      <c r="D1178" s="127" t="s">
        <v>4</v>
      </c>
      <c r="E1178" s="148"/>
      <c r="F1178" s="148"/>
      <c r="G1178" s="169"/>
      <c r="H1178" s="149"/>
      <c r="I1178" s="149"/>
      <c r="J1178" s="149"/>
      <c r="K1178" s="149"/>
      <c r="L1178" s="149"/>
      <c r="M1178" s="149"/>
      <c r="N1178" s="157"/>
      <c r="O1178" s="197" t="e">
        <f t="shared" si="211"/>
        <v>#DIV/0!</v>
      </c>
      <c r="P1178" s="198" t="e">
        <f t="shared" si="212"/>
        <v>#DIV/0!</v>
      </c>
    </row>
    <row r="1179" spans="1:16" x14ac:dyDescent="0.2">
      <c r="A1179" s="174">
        <v>7</v>
      </c>
      <c r="B1179" s="421" t="s">
        <v>29</v>
      </c>
      <c r="C1179" s="133" t="s">
        <v>83</v>
      </c>
      <c r="D1179" s="90" t="s">
        <v>4</v>
      </c>
      <c r="E1179" s="148"/>
      <c r="F1179" s="148"/>
      <c r="G1179" s="149"/>
      <c r="H1179" s="149"/>
      <c r="I1179" s="149"/>
      <c r="J1179" s="149"/>
      <c r="K1179" s="149"/>
      <c r="L1179" s="149"/>
      <c r="M1179" s="149"/>
      <c r="N1179" s="157"/>
      <c r="O1179" s="197" t="e">
        <f t="shared" si="211"/>
        <v>#DIV/0!</v>
      </c>
      <c r="P1179" s="198" t="e">
        <f t="shared" si="212"/>
        <v>#DIV/0!</v>
      </c>
    </row>
    <row r="1180" spans="1:16" x14ac:dyDescent="0.2">
      <c r="A1180" s="174">
        <v>8</v>
      </c>
      <c r="B1180" s="417"/>
      <c r="C1180" s="133" t="s">
        <v>84</v>
      </c>
      <c r="D1180" s="90" t="s">
        <v>6</v>
      </c>
      <c r="E1180" s="148"/>
      <c r="F1180" s="148"/>
      <c r="G1180" s="149"/>
      <c r="H1180" s="149"/>
      <c r="I1180" s="149"/>
      <c r="J1180" s="149"/>
      <c r="K1180" s="149"/>
      <c r="L1180" s="149"/>
      <c r="M1180" s="149"/>
      <c r="N1180" s="157"/>
      <c r="O1180" s="197" t="e">
        <f t="shared" si="211"/>
        <v>#DIV/0!</v>
      </c>
      <c r="P1180" s="198" t="e">
        <f>(STDEV(E1180:N1180))/R$43</f>
        <v>#DIV/0!</v>
      </c>
    </row>
    <row r="1181" spans="1:16" x14ac:dyDescent="0.2">
      <c r="A1181" s="174">
        <v>9</v>
      </c>
      <c r="B1181" s="418"/>
      <c r="C1181" s="133" t="s">
        <v>85</v>
      </c>
      <c r="D1181" s="90" t="s">
        <v>4</v>
      </c>
      <c r="E1181" s="148"/>
      <c r="F1181" s="148"/>
      <c r="G1181" s="149"/>
      <c r="H1181" s="149"/>
      <c r="I1181" s="149"/>
      <c r="J1181" s="149"/>
      <c r="K1181" s="149"/>
      <c r="L1181" s="149"/>
      <c r="M1181" s="149"/>
      <c r="N1181" s="157"/>
      <c r="O1181" s="197" t="e">
        <f t="shared" si="211"/>
        <v>#DIV/0!</v>
      </c>
      <c r="P1181" s="198" t="e">
        <f t="shared" ref="P1181:P1182" si="213">(STDEV(E1181:N1181))/R$42</f>
        <v>#DIV/0!</v>
      </c>
    </row>
    <row r="1182" spans="1:16" x14ac:dyDescent="0.2">
      <c r="A1182" s="174">
        <v>10</v>
      </c>
      <c r="B1182" s="419" t="s">
        <v>101</v>
      </c>
      <c r="C1182" s="134" t="s">
        <v>86</v>
      </c>
      <c r="D1182" s="127" t="s">
        <v>4</v>
      </c>
      <c r="E1182" s="148"/>
      <c r="F1182" s="148"/>
      <c r="G1182" s="149"/>
      <c r="H1182" s="149"/>
      <c r="I1182" s="149"/>
      <c r="J1182" s="149"/>
      <c r="K1182" s="149"/>
      <c r="L1182" s="149"/>
      <c r="M1182" s="149"/>
      <c r="N1182" s="157"/>
      <c r="O1182" s="197" t="e">
        <f t="shared" si="211"/>
        <v>#DIV/0!</v>
      </c>
      <c r="P1182" s="198" t="e">
        <f t="shared" si="213"/>
        <v>#DIV/0!</v>
      </c>
    </row>
    <row r="1183" spans="1:16" x14ac:dyDescent="0.2">
      <c r="A1183" s="174">
        <v>11</v>
      </c>
      <c r="B1183" s="420"/>
      <c r="C1183" s="134" t="s">
        <v>87</v>
      </c>
      <c r="D1183" s="128" t="s">
        <v>6</v>
      </c>
      <c r="E1183" s="148"/>
      <c r="F1183" s="148"/>
      <c r="G1183" s="149"/>
      <c r="H1183" s="149"/>
      <c r="I1183" s="149"/>
      <c r="J1183" s="149"/>
      <c r="K1183" s="149"/>
      <c r="L1183" s="149"/>
      <c r="M1183" s="149"/>
      <c r="N1183" s="157"/>
      <c r="O1183" s="197" t="e">
        <f t="shared" si="211"/>
        <v>#DIV/0!</v>
      </c>
      <c r="P1183" s="198" t="e">
        <f>(STDEV(E1183:N1183))/R$43</f>
        <v>#DIV/0!</v>
      </c>
    </row>
    <row r="1184" spans="1:16" x14ac:dyDescent="0.2">
      <c r="A1184" s="174">
        <v>12</v>
      </c>
      <c r="B1184" s="421" t="s">
        <v>30</v>
      </c>
      <c r="C1184" s="179" t="s">
        <v>88</v>
      </c>
      <c r="D1184" s="91" t="s">
        <v>4</v>
      </c>
      <c r="E1184" s="148"/>
      <c r="F1184" s="148"/>
      <c r="G1184" s="149"/>
      <c r="H1184" s="149"/>
      <c r="I1184" s="149"/>
      <c r="J1184" s="149"/>
      <c r="K1184" s="149"/>
      <c r="L1184" s="149"/>
      <c r="M1184" s="149"/>
      <c r="N1184" s="157"/>
      <c r="O1184" s="197" t="e">
        <f t="shared" si="211"/>
        <v>#DIV/0!</v>
      </c>
      <c r="P1184" s="198" t="e">
        <f t="shared" ref="P1184:P1185" si="214">(STDEV(E1184:N1184))/R$42</f>
        <v>#DIV/0!</v>
      </c>
    </row>
    <row r="1185" spans="1:16" x14ac:dyDescent="0.2">
      <c r="A1185" s="174">
        <v>13</v>
      </c>
      <c r="B1185" s="418"/>
      <c r="C1185" s="133" t="s">
        <v>89</v>
      </c>
      <c r="D1185" s="90" t="s">
        <v>4</v>
      </c>
      <c r="E1185" s="148"/>
      <c r="F1185" s="148"/>
      <c r="G1185" s="149"/>
      <c r="H1185" s="149"/>
      <c r="I1185" s="149"/>
      <c r="J1185" s="149"/>
      <c r="K1185" s="149"/>
      <c r="L1185" s="149"/>
      <c r="M1185" s="149"/>
      <c r="N1185" s="157"/>
      <c r="O1185" s="197" t="e">
        <f t="shared" si="211"/>
        <v>#DIV/0!</v>
      </c>
      <c r="P1185" s="198" t="e">
        <f t="shared" si="214"/>
        <v>#DIV/0!</v>
      </c>
    </row>
    <row r="1186" spans="1:16" x14ac:dyDescent="0.2">
      <c r="A1186" s="174">
        <v>14</v>
      </c>
      <c r="B1186" s="419" t="s">
        <v>31</v>
      </c>
      <c r="C1186" s="134" t="s">
        <v>90</v>
      </c>
      <c r="D1186" s="128" t="s">
        <v>5</v>
      </c>
      <c r="E1186" s="148"/>
      <c r="F1186" s="148"/>
      <c r="G1186" s="149"/>
      <c r="H1186" s="149"/>
      <c r="I1186" s="149"/>
      <c r="J1186" s="149"/>
      <c r="K1186" s="149"/>
      <c r="L1186" s="149"/>
      <c r="M1186" s="149"/>
      <c r="N1186" s="157"/>
      <c r="O1186" s="197" t="e">
        <f t="shared" si="211"/>
        <v>#DIV/0!</v>
      </c>
      <c r="P1186" s="198" t="e">
        <f>(STDEV(E1186:N1186))/R$44</f>
        <v>#DIV/0!</v>
      </c>
    </row>
    <row r="1187" spans="1:16" x14ac:dyDescent="0.2">
      <c r="A1187" s="174">
        <v>15</v>
      </c>
      <c r="B1187" s="422"/>
      <c r="C1187" s="134" t="s">
        <v>91</v>
      </c>
      <c r="D1187" s="128" t="s">
        <v>6</v>
      </c>
      <c r="E1187" s="150"/>
      <c r="F1187" s="150"/>
      <c r="G1187" s="150"/>
      <c r="H1187" s="150"/>
      <c r="I1187" s="148"/>
      <c r="J1187" s="148"/>
      <c r="K1187" s="149"/>
      <c r="L1187" s="149"/>
      <c r="M1187" s="149"/>
      <c r="N1187" s="157"/>
      <c r="O1187" s="197" t="e">
        <f t="shared" si="211"/>
        <v>#DIV/0!</v>
      </c>
      <c r="P1187" s="198" t="e">
        <f>(STDEV(E1187:N1187))/R$43</f>
        <v>#DIV/0!</v>
      </c>
    </row>
    <row r="1188" spans="1:16" x14ac:dyDescent="0.2">
      <c r="A1188" s="174">
        <v>16</v>
      </c>
      <c r="B1188" s="422"/>
      <c r="C1188" s="134" t="s">
        <v>92</v>
      </c>
      <c r="D1188" s="127" t="s">
        <v>4</v>
      </c>
      <c r="E1188" s="151"/>
      <c r="F1188" s="151"/>
      <c r="G1188" s="151"/>
      <c r="H1188" s="151"/>
      <c r="I1188" s="151"/>
      <c r="J1188" s="152"/>
      <c r="K1188" s="149"/>
      <c r="L1188" s="149"/>
      <c r="M1188" s="149"/>
      <c r="N1188" s="157"/>
      <c r="O1188" s="197" t="e">
        <f t="shared" si="211"/>
        <v>#DIV/0!</v>
      </c>
      <c r="P1188" s="198" t="e">
        <f t="shared" ref="P1188:P1196" si="215">(STDEV(E1188:N1188))/R$42</f>
        <v>#DIV/0!</v>
      </c>
    </row>
    <row r="1189" spans="1:16" x14ac:dyDescent="0.2">
      <c r="A1189" s="175">
        <v>17</v>
      </c>
      <c r="B1189" s="422"/>
      <c r="C1189" s="134" t="s">
        <v>93</v>
      </c>
      <c r="D1189" s="127" t="s">
        <v>4</v>
      </c>
      <c r="E1189" s="151"/>
      <c r="F1189" s="151"/>
      <c r="G1189" s="151"/>
      <c r="H1189" s="151"/>
      <c r="I1189" s="151"/>
      <c r="J1189" s="152"/>
      <c r="K1189" s="149"/>
      <c r="L1189" s="149"/>
      <c r="M1189" s="149"/>
      <c r="N1189" s="157"/>
      <c r="O1189" s="197" t="e">
        <f t="shared" si="211"/>
        <v>#DIV/0!</v>
      </c>
      <c r="P1189" s="198" t="e">
        <f t="shared" si="215"/>
        <v>#DIV/0!</v>
      </c>
    </row>
    <row r="1190" spans="1:16" x14ac:dyDescent="0.2">
      <c r="A1190" s="175">
        <v>18</v>
      </c>
      <c r="B1190" s="420"/>
      <c r="C1190" s="134" t="s">
        <v>94</v>
      </c>
      <c r="D1190" s="127" t="s">
        <v>4</v>
      </c>
      <c r="E1190" s="151"/>
      <c r="F1190" s="151"/>
      <c r="G1190" s="151"/>
      <c r="H1190" s="151"/>
      <c r="I1190" s="151"/>
      <c r="J1190" s="152"/>
      <c r="K1190" s="149"/>
      <c r="L1190" s="149"/>
      <c r="M1190" s="149"/>
      <c r="N1190" s="157"/>
      <c r="O1190" s="197" t="e">
        <f t="shared" si="211"/>
        <v>#DIV/0!</v>
      </c>
      <c r="P1190" s="198" t="e">
        <f t="shared" si="215"/>
        <v>#DIV/0!</v>
      </c>
    </row>
    <row r="1191" spans="1:16" x14ac:dyDescent="0.2">
      <c r="A1191" s="175">
        <v>19</v>
      </c>
      <c r="B1191" s="421" t="s">
        <v>21</v>
      </c>
      <c r="C1191" s="133" t="s">
        <v>95</v>
      </c>
      <c r="D1191" s="90" t="s">
        <v>4</v>
      </c>
      <c r="E1191" s="151"/>
      <c r="F1191" s="151"/>
      <c r="G1191" s="151"/>
      <c r="H1191" s="151"/>
      <c r="I1191" s="151"/>
      <c r="J1191" s="152"/>
      <c r="K1191" s="149"/>
      <c r="L1191" s="149"/>
      <c r="M1191" s="149"/>
      <c r="N1191" s="157"/>
      <c r="O1191" s="197" t="e">
        <f t="shared" si="211"/>
        <v>#DIV/0!</v>
      </c>
      <c r="P1191" s="198" t="e">
        <f t="shared" si="215"/>
        <v>#DIV/0!</v>
      </c>
    </row>
    <row r="1192" spans="1:16" x14ac:dyDescent="0.2">
      <c r="A1192" s="175">
        <v>20</v>
      </c>
      <c r="B1192" s="417"/>
      <c r="C1192" s="133" t="s">
        <v>96</v>
      </c>
      <c r="D1192" s="90" t="s">
        <v>4</v>
      </c>
      <c r="E1192" s="151"/>
      <c r="F1192" s="151"/>
      <c r="G1192" s="151"/>
      <c r="H1192" s="151"/>
      <c r="I1192" s="151"/>
      <c r="J1192" s="152"/>
      <c r="K1192" s="149"/>
      <c r="L1192" s="149"/>
      <c r="M1192" s="149"/>
      <c r="N1192" s="157"/>
      <c r="O1192" s="197" t="e">
        <f t="shared" si="211"/>
        <v>#DIV/0!</v>
      </c>
      <c r="P1192" s="198" t="e">
        <f t="shared" si="215"/>
        <v>#DIV/0!</v>
      </c>
    </row>
    <row r="1193" spans="1:16" x14ac:dyDescent="0.2">
      <c r="A1193" s="175">
        <v>21</v>
      </c>
      <c r="B1193" s="418"/>
      <c r="C1193" s="133" t="s">
        <v>97</v>
      </c>
      <c r="D1193" s="90" t="s">
        <v>4</v>
      </c>
      <c r="E1193" s="151"/>
      <c r="F1193" s="151"/>
      <c r="G1193" s="151"/>
      <c r="H1193" s="151"/>
      <c r="I1193" s="151"/>
      <c r="J1193" s="152"/>
      <c r="K1193" s="149"/>
      <c r="L1193" s="149"/>
      <c r="M1193" s="149"/>
      <c r="N1193" s="157"/>
      <c r="O1193" s="197" t="e">
        <f t="shared" si="211"/>
        <v>#DIV/0!</v>
      </c>
      <c r="P1193" s="198" t="e">
        <f t="shared" si="215"/>
        <v>#DIV/0!</v>
      </c>
    </row>
    <row r="1194" spans="1:16" x14ac:dyDescent="0.2">
      <c r="A1194" s="175">
        <v>22</v>
      </c>
      <c r="B1194" s="419" t="s">
        <v>32</v>
      </c>
      <c r="C1194" s="134" t="s">
        <v>98</v>
      </c>
      <c r="D1194" s="127" t="s">
        <v>4</v>
      </c>
      <c r="E1194" s="151"/>
      <c r="F1194" s="151"/>
      <c r="G1194" s="151"/>
      <c r="H1194" s="151"/>
      <c r="I1194" s="151"/>
      <c r="J1194" s="152"/>
      <c r="K1194" s="149"/>
      <c r="L1194" s="149"/>
      <c r="M1194" s="149"/>
      <c r="N1194" s="157"/>
      <c r="O1194" s="197" t="e">
        <f t="shared" si="211"/>
        <v>#DIV/0!</v>
      </c>
      <c r="P1194" s="198" t="e">
        <f t="shared" si="215"/>
        <v>#DIV/0!</v>
      </c>
    </row>
    <row r="1195" spans="1:16" x14ac:dyDescent="0.2">
      <c r="A1195" s="175">
        <v>23</v>
      </c>
      <c r="B1195" s="422"/>
      <c r="C1195" s="134" t="s">
        <v>100</v>
      </c>
      <c r="D1195" s="129" t="s">
        <v>4</v>
      </c>
      <c r="E1195" s="151"/>
      <c r="F1195" s="151"/>
      <c r="G1195" s="151"/>
      <c r="H1195" s="151"/>
      <c r="I1195" s="151"/>
      <c r="J1195" s="152"/>
      <c r="K1195" s="149"/>
      <c r="L1195" s="149"/>
      <c r="M1195" s="149"/>
      <c r="N1195" s="157"/>
      <c r="O1195" s="197" t="e">
        <f t="shared" si="211"/>
        <v>#DIV/0!</v>
      </c>
      <c r="P1195" s="198" t="e">
        <f t="shared" si="215"/>
        <v>#DIV/0!</v>
      </c>
    </row>
    <row r="1196" spans="1:16" ht="13.5" thickBot="1" x14ac:dyDescent="0.25">
      <c r="A1196" s="189">
        <v>24</v>
      </c>
      <c r="B1196" s="423"/>
      <c r="C1196" s="135" t="s">
        <v>99</v>
      </c>
      <c r="D1196" s="130" t="s">
        <v>4</v>
      </c>
      <c r="E1196" s="158"/>
      <c r="F1196" s="158"/>
      <c r="G1196" s="158"/>
      <c r="H1196" s="158"/>
      <c r="I1196" s="158"/>
      <c r="J1196" s="158"/>
      <c r="K1196" s="159"/>
      <c r="L1196" s="159"/>
      <c r="M1196" s="159"/>
      <c r="N1196" s="160"/>
      <c r="O1196" s="197" t="e">
        <f t="shared" si="211"/>
        <v>#DIV/0!</v>
      </c>
      <c r="P1196" s="198" t="e">
        <f t="shared" si="215"/>
        <v>#DIV/0!</v>
      </c>
    </row>
    <row r="1197" spans="1:16" x14ac:dyDescent="0.2">
      <c r="A1197" s="26"/>
      <c r="K1197" s="26"/>
      <c r="M1197" s="26"/>
      <c r="N1197" s="26"/>
      <c r="O1197" s="26"/>
      <c r="P1197" s="26"/>
    </row>
    <row r="1198" spans="1:16" x14ac:dyDescent="0.2">
      <c r="A1198" s="217">
        <v>41</v>
      </c>
      <c r="B1198" s="103" t="s">
        <v>54</v>
      </c>
      <c r="C1198" s="314">
        <f>+AS$11</f>
        <v>0</v>
      </c>
      <c r="E1198" s="415">
        <f>+AS$11</f>
        <v>0</v>
      </c>
      <c r="F1198" s="415">
        <f t="shared" ref="F1198:N1198" si="216">+$AI301</f>
        <v>0</v>
      </c>
      <c r="G1198" s="415">
        <f t="shared" si="216"/>
        <v>0</v>
      </c>
      <c r="H1198" s="415">
        <f t="shared" si="216"/>
        <v>0</v>
      </c>
      <c r="I1198" s="415">
        <f t="shared" si="216"/>
        <v>0</v>
      </c>
      <c r="J1198" s="415">
        <f>+AS$11</f>
        <v>0</v>
      </c>
      <c r="K1198" s="415">
        <f t="shared" si="216"/>
        <v>0</v>
      </c>
      <c r="L1198" s="415">
        <f t="shared" si="216"/>
        <v>0</v>
      </c>
      <c r="M1198" s="415">
        <f t="shared" si="216"/>
        <v>0</v>
      </c>
      <c r="N1198" s="415">
        <f t="shared" si="216"/>
        <v>0</v>
      </c>
      <c r="O1198" s="26"/>
      <c r="P1198" s="26"/>
    </row>
    <row r="1199" spans="1:16" ht="13.5" thickBot="1" x14ac:dyDescent="0.25">
      <c r="A1199" s="26"/>
      <c r="K1199" s="26"/>
      <c r="M1199" s="26"/>
      <c r="N1199" s="26"/>
      <c r="O1199" s="195" t="s">
        <v>122</v>
      </c>
      <c r="P1199" s="195" t="s">
        <v>56</v>
      </c>
    </row>
    <row r="1200" spans="1:16" x14ac:dyDescent="0.2">
      <c r="A1200" s="101"/>
      <c r="B1200" s="102"/>
      <c r="C1200" s="131"/>
      <c r="D1200" s="99" t="s">
        <v>40</v>
      </c>
      <c r="E1200" s="394" t="s">
        <v>42</v>
      </c>
      <c r="F1200" s="395"/>
      <c r="G1200" s="395"/>
      <c r="H1200" s="395"/>
      <c r="I1200" s="395"/>
      <c r="J1200" s="395"/>
      <c r="K1200" s="395"/>
      <c r="L1200" s="395"/>
      <c r="M1200" s="395"/>
      <c r="N1200" s="396"/>
      <c r="O1200" s="195" t="s">
        <v>123</v>
      </c>
      <c r="P1200" s="195" t="s">
        <v>57</v>
      </c>
    </row>
    <row r="1201" spans="1:16" ht="13.5" thickBot="1" x14ac:dyDescent="0.25">
      <c r="A1201" s="93" t="s">
        <v>34</v>
      </c>
      <c r="B1201" s="94" t="s">
        <v>39</v>
      </c>
      <c r="C1201" s="95" t="s">
        <v>38</v>
      </c>
      <c r="D1201" s="313" t="s">
        <v>37</v>
      </c>
      <c r="E1201" s="145">
        <v>1</v>
      </c>
      <c r="F1201" s="146">
        <v>2</v>
      </c>
      <c r="G1201" s="147">
        <v>3</v>
      </c>
      <c r="H1201" s="147">
        <v>4</v>
      </c>
      <c r="I1201" s="147">
        <v>5</v>
      </c>
      <c r="J1201" s="147">
        <v>6</v>
      </c>
      <c r="K1201" s="147">
        <v>7</v>
      </c>
      <c r="L1201" s="147">
        <v>8</v>
      </c>
      <c r="M1201" s="147">
        <v>9</v>
      </c>
      <c r="N1201" s="144">
        <v>10</v>
      </c>
      <c r="O1201" s="196" t="s">
        <v>55</v>
      </c>
      <c r="P1201" s="196" t="s">
        <v>113</v>
      </c>
    </row>
    <row r="1202" spans="1:16" x14ac:dyDescent="0.2">
      <c r="A1202" s="174">
        <v>1</v>
      </c>
      <c r="B1202" s="416" t="s">
        <v>27</v>
      </c>
      <c r="C1202" s="133" t="s">
        <v>77</v>
      </c>
      <c r="D1202" s="89" t="s">
        <v>4</v>
      </c>
      <c r="E1202" s="153"/>
      <c r="F1202" s="153"/>
      <c r="G1202" s="154"/>
      <c r="H1202" s="154"/>
      <c r="I1202" s="154"/>
      <c r="J1202" s="154"/>
      <c r="K1202" s="154"/>
      <c r="L1202" s="154"/>
      <c r="M1202" s="154"/>
      <c r="N1202" s="156"/>
      <c r="O1202" s="197" t="e">
        <f t="shared" ref="O1202:O1225" si="217">AVERAGE(E1202:N1202)</f>
        <v>#DIV/0!</v>
      </c>
      <c r="P1202" s="198" t="e">
        <f>(STDEV(E1202:N1202))/R$42</f>
        <v>#DIV/0!</v>
      </c>
    </row>
    <row r="1203" spans="1:16" x14ac:dyDescent="0.2">
      <c r="A1203" s="174">
        <v>2</v>
      </c>
      <c r="B1203" s="417"/>
      <c r="C1203" s="178" t="s">
        <v>78</v>
      </c>
      <c r="D1203" s="90" t="s">
        <v>4</v>
      </c>
      <c r="E1203" s="148"/>
      <c r="F1203" s="148"/>
      <c r="G1203" s="149"/>
      <c r="H1203" s="149"/>
      <c r="I1203" s="149"/>
      <c r="J1203" s="149"/>
      <c r="K1203" s="149"/>
      <c r="L1203" s="149"/>
      <c r="M1203" s="149"/>
      <c r="N1203" s="157"/>
      <c r="O1203" s="197" t="e">
        <f t="shared" si="217"/>
        <v>#DIV/0!</v>
      </c>
      <c r="P1203" s="198" t="e">
        <f t="shared" ref="P1203:P1208" si="218">(STDEV(E1203:N1203))/R$42</f>
        <v>#DIV/0!</v>
      </c>
    </row>
    <row r="1204" spans="1:16" x14ac:dyDescent="0.2">
      <c r="A1204" s="174">
        <v>3</v>
      </c>
      <c r="B1204" s="417"/>
      <c r="C1204" s="133" t="s">
        <v>79</v>
      </c>
      <c r="D1204" s="90" t="s">
        <v>4</v>
      </c>
      <c r="E1204" s="148"/>
      <c r="F1204" s="148"/>
      <c r="G1204" s="149"/>
      <c r="H1204" s="149"/>
      <c r="I1204" s="149"/>
      <c r="J1204" s="149"/>
      <c r="K1204" s="149"/>
      <c r="L1204" s="149"/>
      <c r="M1204" s="149"/>
      <c r="N1204" s="157"/>
      <c r="O1204" s="197" t="e">
        <f t="shared" si="217"/>
        <v>#DIV/0!</v>
      </c>
      <c r="P1204" s="198" t="e">
        <f t="shared" si="218"/>
        <v>#DIV/0!</v>
      </c>
    </row>
    <row r="1205" spans="1:16" x14ac:dyDescent="0.2">
      <c r="A1205" s="174">
        <v>4</v>
      </c>
      <c r="B1205" s="418"/>
      <c r="C1205" s="133" t="s">
        <v>80</v>
      </c>
      <c r="D1205" s="90" t="s">
        <v>4</v>
      </c>
      <c r="E1205" s="148"/>
      <c r="F1205" s="148"/>
      <c r="G1205" s="149"/>
      <c r="H1205" s="149"/>
      <c r="I1205" s="149"/>
      <c r="J1205" s="149"/>
      <c r="K1205" s="149"/>
      <c r="L1205" s="149"/>
      <c r="M1205" s="149"/>
      <c r="N1205" s="157"/>
      <c r="O1205" s="197" t="e">
        <f t="shared" si="217"/>
        <v>#DIV/0!</v>
      </c>
      <c r="P1205" s="198" t="e">
        <f t="shared" si="218"/>
        <v>#DIV/0!</v>
      </c>
    </row>
    <row r="1206" spans="1:16" x14ac:dyDescent="0.2">
      <c r="A1206" s="174">
        <v>5</v>
      </c>
      <c r="B1206" s="419" t="s">
        <v>28</v>
      </c>
      <c r="C1206" s="134" t="s">
        <v>81</v>
      </c>
      <c r="D1206" s="127" t="s">
        <v>4</v>
      </c>
      <c r="E1206" s="148"/>
      <c r="F1206" s="148"/>
      <c r="G1206" s="149"/>
      <c r="H1206" s="149"/>
      <c r="I1206" s="149"/>
      <c r="J1206" s="149"/>
      <c r="K1206" s="149"/>
      <c r="L1206" s="149"/>
      <c r="M1206" s="149"/>
      <c r="N1206" s="157"/>
      <c r="O1206" s="197" t="e">
        <f t="shared" si="217"/>
        <v>#DIV/0!</v>
      </c>
      <c r="P1206" s="198" t="e">
        <f t="shared" si="218"/>
        <v>#DIV/0!</v>
      </c>
    </row>
    <row r="1207" spans="1:16" x14ac:dyDescent="0.2">
      <c r="A1207" s="174">
        <v>6</v>
      </c>
      <c r="B1207" s="420"/>
      <c r="C1207" s="134" t="s">
        <v>82</v>
      </c>
      <c r="D1207" s="127" t="s">
        <v>4</v>
      </c>
      <c r="E1207" s="148"/>
      <c r="F1207" s="148"/>
      <c r="G1207" s="169"/>
      <c r="H1207" s="149"/>
      <c r="I1207" s="149"/>
      <c r="J1207" s="149"/>
      <c r="K1207" s="149"/>
      <c r="L1207" s="149"/>
      <c r="M1207" s="149"/>
      <c r="N1207" s="157"/>
      <c r="O1207" s="197" t="e">
        <f t="shared" si="217"/>
        <v>#DIV/0!</v>
      </c>
      <c r="P1207" s="198" t="e">
        <f t="shared" si="218"/>
        <v>#DIV/0!</v>
      </c>
    </row>
    <row r="1208" spans="1:16" x14ac:dyDescent="0.2">
      <c r="A1208" s="174">
        <v>7</v>
      </c>
      <c r="B1208" s="421" t="s">
        <v>29</v>
      </c>
      <c r="C1208" s="133" t="s">
        <v>83</v>
      </c>
      <c r="D1208" s="90" t="s">
        <v>4</v>
      </c>
      <c r="E1208" s="148"/>
      <c r="F1208" s="148"/>
      <c r="G1208" s="149"/>
      <c r="H1208" s="149"/>
      <c r="I1208" s="149"/>
      <c r="J1208" s="149"/>
      <c r="K1208" s="149"/>
      <c r="L1208" s="149"/>
      <c r="M1208" s="149"/>
      <c r="N1208" s="157"/>
      <c r="O1208" s="197" t="e">
        <f t="shared" si="217"/>
        <v>#DIV/0!</v>
      </c>
      <c r="P1208" s="198" t="e">
        <f t="shared" si="218"/>
        <v>#DIV/0!</v>
      </c>
    </row>
    <row r="1209" spans="1:16" x14ac:dyDescent="0.2">
      <c r="A1209" s="174">
        <v>8</v>
      </c>
      <c r="B1209" s="417"/>
      <c r="C1209" s="133" t="s">
        <v>84</v>
      </c>
      <c r="D1209" s="90" t="s">
        <v>6</v>
      </c>
      <c r="E1209" s="148"/>
      <c r="F1209" s="148"/>
      <c r="G1209" s="149"/>
      <c r="H1209" s="149"/>
      <c r="I1209" s="149"/>
      <c r="J1209" s="149"/>
      <c r="K1209" s="149"/>
      <c r="L1209" s="149"/>
      <c r="M1209" s="149"/>
      <c r="N1209" s="157"/>
      <c r="O1209" s="197" t="e">
        <f t="shared" si="217"/>
        <v>#DIV/0!</v>
      </c>
      <c r="P1209" s="198" t="e">
        <f>(STDEV(E1209:N1209))/R$43</f>
        <v>#DIV/0!</v>
      </c>
    </row>
    <row r="1210" spans="1:16" x14ac:dyDescent="0.2">
      <c r="A1210" s="174">
        <v>9</v>
      </c>
      <c r="B1210" s="418"/>
      <c r="C1210" s="133" t="s">
        <v>85</v>
      </c>
      <c r="D1210" s="90" t="s">
        <v>4</v>
      </c>
      <c r="E1210" s="148"/>
      <c r="F1210" s="148"/>
      <c r="G1210" s="149"/>
      <c r="H1210" s="149"/>
      <c r="I1210" s="149"/>
      <c r="J1210" s="149"/>
      <c r="K1210" s="149"/>
      <c r="L1210" s="149"/>
      <c r="M1210" s="149"/>
      <c r="N1210" s="157"/>
      <c r="O1210" s="197" t="e">
        <f t="shared" si="217"/>
        <v>#DIV/0!</v>
      </c>
      <c r="P1210" s="198" t="e">
        <f t="shared" ref="P1210:P1211" si="219">(STDEV(E1210:N1210))/R$42</f>
        <v>#DIV/0!</v>
      </c>
    </row>
    <row r="1211" spans="1:16" x14ac:dyDescent="0.2">
      <c r="A1211" s="174">
        <v>10</v>
      </c>
      <c r="B1211" s="419" t="s">
        <v>101</v>
      </c>
      <c r="C1211" s="134" t="s">
        <v>86</v>
      </c>
      <c r="D1211" s="127" t="s">
        <v>4</v>
      </c>
      <c r="E1211" s="148"/>
      <c r="F1211" s="148"/>
      <c r="G1211" s="149"/>
      <c r="H1211" s="149"/>
      <c r="I1211" s="149"/>
      <c r="J1211" s="149"/>
      <c r="K1211" s="149"/>
      <c r="L1211" s="149"/>
      <c r="M1211" s="149"/>
      <c r="N1211" s="157"/>
      <c r="O1211" s="197" t="e">
        <f t="shared" si="217"/>
        <v>#DIV/0!</v>
      </c>
      <c r="P1211" s="198" t="e">
        <f t="shared" si="219"/>
        <v>#DIV/0!</v>
      </c>
    </row>
    <row r="1212" spans="1:16" x14ac:dyDescent="0.2">
      <c r="A1212" s="174">
        <v>11</v>
      </c>
      <c r="B1212" s="420"/>
      <c r="C1212" s="134" t="s">
        <v>87</v>
      </c>
      <c r="D1212" s="128" t="s">
        <v>6</v>
      </c>
      <c r="E1212" s="148"/>
      <c r="F1212" s="148"/>
      <c r="G1212" s="149"/>
      <c r="H1212" s="149"/>
      <c r="I1212" s="149"/>
      <c r="J1212" s="149"/>
      <c r="K1212" s="149"/>
      <c r="L1212" s="149"/>
      <c r="M1212" s="149"/>
      <c r="N1212" s="157"/>
      <c r="O1212" s="197" t="e">
        <f t="shared" si="217"/>
        <v>#DIV/0!</v>
      </c>
      <c r="P1212" s="198" t="e">
        <f>(STDEV(E1212:N1212))/R$43</f>
        <v>#DIV/0!</v>
      </c>
    </row>
    <row r="1213" spans="1:16" x14ac:dyDescent="0.2">
      <c r="A1213" s="174">
        <v>12</v>
      </c>
      <c r="B1213" s="421" t="s">
        <v>30</v>
      </c>
      <c r="C1213" s="179" t="s">
        <v>88</v>
      </c>
      <c r="D1213" s="91" t="s">
        <v>4</v>
      </c>
      <c r="E1213" s="148"/>
      <c r="F1213" s="148"/>
      <c r="G1213" s="149"/>
      <c r="H1213" s="149"/>
      <c r="I1213" s="149"/>
      <c r="J1213" s="149"/>
      <c r="K1213" s="149"/>
      <c r="L1213" s="149"/>
      <c r="M1213" s="149"/>
      <c r="N1213" s="157"/>
      <c r="O1213" s="197" t="e">
        <f t="shared" si="217"/>
        <v>#DIV/0!</v>
      </c>
      <c r="P1213" s="198" t="e">
        <f t="shared" ref="P1213:P1214" si="220">(STDEV(E1213:N1213))/R$42</f>
        <v>#DIV/0!</v>
      </c>
    </row>
    <row r="1214" spans="1:16" x14ac:dyDescent="0.2">
      <c r="A1214" s="174">
        <v>13</v>
      </c>
      <c r="B1214" s="418"/>
      <c r="C1214" s="133" t="s">
        <v>89</v>
      </c>
      <c r="D1214" s="90" t="s">
        <v>4</v>
      </c>
      <c r="E1214" s="148"/>
      <c r="F1214" s="148"/>
      <c r="G1214" s="149"/>
      <c r="H1214" s="149"/>
      <c r="I1214" s="149"/>
      <c r="J1214" s="149"/>
      <c r="K1214" s="149"/>
      <c r="L1214" s="149"/>
      <c r="M1214" s="149"/>
      <c r="N1214" s="157"/>
      <c r="O1214" s="197" t="e">
        <f t="shared" si="217"/>
        <v>#DIV/0!</v>
      </c>
      <c r="P1214" s="198" t="e">
        <f t="shared" si="220"/>
        <v>#DIV/0!</v>
      </c>
    </row>
    <row r="1215" spans="1:16" x14ac:dyDescent="0.2">
      <c r="A1215" s="174">
        <v>14</v>
      </c>
      <c r="B1215" s="419" t="s">
        <v>31</v>
      </c>
      <c r="C1215" s="134" t="s">
        <v>90</v>
      </c>
      <c r="D1215" s="128" t="s">
        <v>5</v>
      </c>
      <c r="E1215" s="148"/>
      <c r="F1215" s="148"/>
      <c r="G1215" s="149"/>
      <c r="H1215" s="149"/>
      <c r="I1215" s="149"/>
      <c r="J1215" s="149"/>
      <c r="K1215" s="149"/>
      <c r="L1215" s="149"/>
      <c r="M1215" s="149"/>
      <c r="N1215" s="157"/>
      <c r="O1215" s="197" t="e">
        <f t="shared" si="217"/>
        <v>#DIV/0!</v>
      </c>
      <c r="P1215" s="198" t="e">
        <f>(STDEV(E1215:N1215))/R$44</f>
        <v>#DIV/0!</v>
      </c>
    </row>
    <row r="1216" spans="1:16" x14ac:dyDescent="0.2">
      <c r="A1216" s="174">
        <v>15</v>
      </c>
      <c r="B1216" s="422"/>
      <c r="C1216" s="134" t="s">
        <v>91</v>
      </c>
      <c r="D1216" s="128" t="s">
        <v>6</v>
      </c>
      <c r="E1216" s="150"/>
      <c r="F1216" s="150"/>
      <c r="G1216" s="150"/>
      <c r="H1216" s="150"/>
      <c r="I1216" s="148"/>
      <c r="J1216" s="148"/>
      <c r="K1216" s="149"/>
      <c r="L1216" s="149"/>
      <c r="M1216" s="149"/>
      <c r="N1216" s="157"/>
      <c r="O1216" s="197" t="e">
        <f t="shared" si="217"/>
        <v>#DIV/0!</v>
      </c>
      <c r="P1216" s="198" t="e">
        <f>(STDEV(E1216:N1216))/R$43</f>
        <v>#DIV/0!</v>
      </c>
    </row>
    <row r="1217" spans="1:16" x14ac:dyDescent="0.2">
      <c r="A1217" s="174">
        <v>16</v>
      </c>
      <c r="B1217" s="422"/>
      <c r="C1217" s="134" t="s">
        <v>92</v>
      </c>
      <c r="D1217" s="127" t="s">
        <v>4</v>
      </c>
      <c r="E1217" s="151"/>
      <c r="F1217" s="151"/>
      <c r="G1217" s="151"/>
      <c r="H1217" s="151"/>
      <c r="I1217" s="151"/>
      <c r="J1217" s="152"/>
      <c r="K1217" s="149"/>
      <c r="L1217" s="149"/>
      <c r="M1217" s="149"/>
      <c r="N1217" s="157"/>
      <c r="O1217" s="197" t="e">
        <f t="shared" si="217"/>
        <v>#DIV/0!</v>
      </c>
      <c r="P1217" s="198" t="e">
        <f t="shared" ref="P1217:P1225" si="221">(STDEV(E1217:N1217))/R$42</f>
        <v>#DIV/0!</v>
      </c>
    </row>
    <row r="1218" spans="1:16" x14ac:dyDescent="0.2">
      <c r="A1218" s="175">
        <v>17</v>
      </c>
      <c r="B1218" s="422"/>
      <c r="C1218" s="134" t="s">
        <v>93</v>
      </c>
      <c r="D1218" s="127" t="s">
        <v>4</v>
      </c>
      <c r="E1218" s="151"/>
      <c r="F1218" s="151"/>
      <c r="G1218" s="151"/>
      <c r="H1218" s="151"/>
      <c r="I1218" s="151"/>
      <c r="J1218" s="152"/>
      <c r="K1218" s="149"/>
      <c r="L1218" s="149"/>
      <c r="M1218" s="149"/>
      <c r="N1218" s="157"/>
      <c r="O1218" s="197" t="e">
        <f t="shared" si="217"/>
        <v>#DIV/0!</v>
      </c>
      <c r="P1218" s="198" t="e">
        <f t="shared" si="221"/>
        <v>#DIV/0!</v>
      </c>
    </row>
    <row r="1219" spans="1:16" x14ac:dyDescent="0.2">
      <c r="A1219" s="175">
        <v>18</v>
      </c>
      <c r="B1219" s="420"/>
      <c r="C1219" s="134" t="s">
        <v>94</v>
      </c>
      <c r="D1219" s="127" t="s">
        <v>4</v>
      </c>
      <c r="E1219" s="151"/>
      <c r="F1219" s="151"/>
      <c r="G1219" s="151"/>
      <c r="H1219" s="151"/>
      <c r="I1219" s="151"/>
      <c r="J1219" s="152"/>
      <c r="K1219" s="149"/>
      <c r="L1219" s="149"/>
      <c r="M1219" s="149"/>
      <c r="N1219" s="157"/>
      <c r="O1219" s="197" t="e">
        <f t="shared" si="217"/>
        <v>#DIV/0!</v>
      </c>
      <c r="P1219" s="198" t="e">
        <f t="shared" si="221"/>
        <v>#DIV/0!</v>
      </c>
    </row>
    <row r="1220" spans="1:16" x14ac:dyDescent="0.2">
      <c r="A1220" s="175">
        <v>19</v>
      </c>
      <c r="B1220" s="421" t="s">
        <v>21</v>
      </c>
      <c r="C1220" s="133" t="s">
        <v>95</v>
      </c>
      <c r="D1220" s="90" t="s">
        <v>4</v>
      </c>
      <c r="E1220" s="151"/>
      <c r="F1220" s="151"/>
      <c r="G1220" s="151"/>
      <c r="H1220" s="151"/>
      <c r="I1220" s="151"/>
      <c r="J1220" s="152"/>
      <c r="K1220" s="149"/>
      <c r="L1220" s="149"/>
      <c r="M1220" s="149"/>
      <c r="N1220" s="157"/>
      <c r="O1220" s="197" t="e">
        <f t="shared" si="217"/>
        <v>#DIV/0!</v>
      </c>
      <c r="P1220" s="198" t="e">
        <f t="shared" si="221"/>
        <v>#DIV/0!</v>
      </c>
    </row>
    <row r="1221" spans="1:16" x14ac:dyDescent="0.2">
      <c r="A1221" s="175">
        <v>20</v>
      </c>
      <c r="B1221" s="417"/>
      <c r="C1221" s="133" t="s">
        <v>96</v>
      </c>
      <c r="D1221" s="90" t="s">
        <v>4</v>
      </c>
      <c r="E1221" s="151"/>
      <c r="F1221" s="151"/>
      <c r="G1221" s="151"/>
      <c r="H1221" s="151"/>
      <c r="I1221" s="151"/>
      <c r="J1221" s="152"/>
      <c r="K1221" s="149"/>
      <c r="L1221" s="149"/>
      <c r="M1221" s="149"/>
      <c r="N1221" s="157"/>
      <c r="O1221" s="197" t="e">
        <f t="shared" si="217"/>
        <v>#DIV/0!</v>
      </c>
      <c r="P1221" s="198" t="e">
        <f t="shared" si="221"/>
        <v>#DIV/0!</v>
      </c>
    </row>
    <row r="1222" spans="1:16" x14ac:dyDescent="0.2">
      <c r="A1222" s="175">
        <v>21</v>
      </c>
      <c r="B1222" s="418"/>
      <c r="C1222" s="133" t="s">
        <v>97</v>
      </c>
      <c r="D1222" s="90" t="s">
        <v>4</v>
      </c>
      <c r="E1222" s="151"/>
      <c r="F1222" s="151"/>
      <c r="G1222" s="151"/>
      <c r="H1222" s="151"/>
      <c r="I1222" s="151"/>
      <c r="J1222" s="152"/>
      <c r="K1222" s="149"/>
      <c r="L1222" s="149"/>
      <c r="M1222" s="149"/>
      <c r="N1222" s="157"/>
      <c r="O1222" s="197" t="e">
        <f t="shared" si="217"/>
        <v>#DIV/0!</v>
      </c>
      <c r="P1222" s="198" t="e">
        <f t="shared" si="221"/>
        <v>#DIV/0!</v>
      </c>
    </row>
    <row r="1223" spans="1:16" x14ac:dyDescent="0.2">
      <c r="A1223" s="175">
        <v>22</v>
      </c>
      <c r="B1223" s="419" t="s">
        <v>32</v>
      </c>
      <c r="C1223" s="134" t="s">
        <v>98</v>
      </c>
      <c r="D1223" s="127" t="s">
        <v>4</v>
      </c>
      <c r="E1223" s="151"/>
      <c r="F1223" s="151"/>
      <c r="G1223" s="151"/>
      <c r="H1223" s="151"/>
      <c r="I1223" s="151"/>
      <c r="J1223" s="152"/>
      <c r="K1223" s="149"/>
      <c r="L1223" s="149"/>
      <c r="M1223" s="149"/>
      <c r="N1223" s="157"/>
      <c r="O1223" s="197" t="e">
        <f t="shared" si="217"/>
        <v>#DIV/0!</v>
      </c>
      <c r="P1223" s="198" t="e">
        <f t="shared" si="221"/>
        <v>#DIV/0!</v>
      </c>
    </row>
    <row r="1224" spans="1:16" x14ac:dyDescent="0.2">
      <c r="A1224" s="175">
        <v>23</v>
      </c>
      <c r="B1224" s="422"/>
      <c r="C1224" s="134" t="s">
        <v>100</v>
      </c>
      <c r="D1224" s="129" t="s">
        <v>4</v>
      </c>
      <c r="E1224" s="151"/>
      <c r="F1224" s="151"/>
      <c r="G1224" s="151"/>
      <c r="H1224" s="151"/>
      <c r="I1224" s="151"/>
      <c r="J1224" s="152"/>
      <c r="K1224" s="149"/>
      <c r="L1224" s="149"/>
      <c r="M1224" s="149"/>
      <c r="N1224" s="157"/>
      <c r="O1224" s="197" t="e">
        <f t="shared" si="217"/>
        <v>#DIV/0!</v>
      </c>
      <c r="P1224" s="198" t="e">
        <f t="shared" si="221"/>
        <v>#DIV/0!</v>
      </c>
    </row>
    <row r="1225" spans="1:16" ht="13.5" thickBot="1" x14ac:dyDescent="0.25">
      <c r="A1225" s="189">
        <v>24</v>
      </c>
      <c r="B1225" s="423"/>
      <c r="C1225" s="135" t="s">
        <v>99</v>
      </c>
      <c r="D1225" s="130" t="s">
        <v>4</v>
      </c>
      <c r="E1225" s="158"/>
      <c r="F1225" s="158"/>
      <c r="G1225" s="158"/>
      <c r="H1225" s="158"/>
      <c r="I1225" s="158"/>
      <c r="J1225" s="158"/>
      <c r="K1225" s="159"/>
      <c r="L1225" s="159"/>
      <c r="M1225" s="159"/>
      <c r="N1225" s="160"/>
      <c r="O1225" s="197" t="e">
        <f t="shared" si="217"/>
        <v>#DIV/0!</v>
      </c>
      <c r="P1225" s="198" t="e">
        <f t="shared" si="221"/>
        <v>#DIV/0!</v>
      </c>
    </row>
    <row r="1226" spans="1:16" x14ac:dyDescent="0.2">
      <c r="A1226" s="26"/>
      <c r="K1226" s="26"/>
      <c r="M1226" s="26"/>
      <c r="N1226" s="26"/>
      <c r="O1226" s="26"/>
      <c r="P1226" s="26"/>
    </row>
    <row r="1227" spans="1:16" x14ac:dyDescent="0.2">
      <c r="A1227" s="217">
        <v>42</v>
      </c>
      <c r="B1227" s="103" t="s">
        <v>54</v>
      </c>
      <c r="C1227" s="314">
        <f>+AT$11</f>
        <v>0</v>
      </c>
      <c r="E1227" s="415">
        <f>+AT$11</f>
        <v>0</v>
      </c>
      <c r="F1227" s="415">
        <f t="shared" ref="F1227:N1227" si="222">+$AJ301</f>
        <v>0</v>
      </c>
      <c r="G1227" s="415">
        <f t="shared" si="222"/>
        <v>0</v>
      </c>
      <c r="H1227" s="415">
        <f t="shared" si="222"/>
        <v>0</v>
      </c>
      <c r="I1227" s="415">
        <f t="shared" si="222"/>
        <v>0</v>
      </c>
      <c r="J1227" s="415">
        <f>+AT$11</f>
        <v>0</v>
      </c>
      <c r="K1227" s="415">
        <f t="shared" si="222"/>
        <v>0</v>
      </c>
      <c r="L1227" s="415">
        <f t="shared" si="222"/>
        <v>0</v>
      </c>
      <c r="M1227" s="415">
        <f t="shared" si="222"/>
        <v>0</v>
      </c>
      <c r="N1227" s="415">
        <f t="shared" si="222"/>
        <v>0</v>
      </c>
      <c r="O1227" s="26"/>
      <c r="P1227" s="26"/>
    </row>
    <row r="1228" spans="1:16" ht="13.5" thickBot="1" x14ac:dyDescent="0.25">
      <c r="A1228" s="26"/>
      <c r="K1228" s="26"/>
      <c r="M1228" s="26"/>
      <c r="N1228" s="26"/>
      <c r="O1228" s="195" t="s">
        <v>122</v>
      </c>
      <c r="P1228" s="195" t="s">
        <v>56</v>
      </c>
    </row>
    <row r="1229" spans="1:16" x14ac:dyDescent="0.2">
      <c r="A1229" s="101"/>
      <c r="B1229" s="102"/>
      <c r="C1229" s="131"/>
      <c r="D1229" s="99" t="s">
        <v>40</v>
      </c>
      <c r="E1229" s="394" t="s">
        <v>42</v>
      </c>
      <c r="F1229" s="395"/>
      <c r="G1229" s="395"/>
      <c r="H1229" s="395"/>
      <c r="I1229" s="395"/>
      <c r="J1229" s="395"/>
      <c r="K1229" s="395"/>
      <c r="L1229" s="395"/>
      <c r="M1229" s="395"/>
      <c r="N1229" s="396"/>
      <c r="O1229" s="195" t="s">
        <v>123</v>
      </c>
      <c r="P1229" s="195" t="s">
        <v>57</v>
      </c>
    </row>
    <row r="1230" spans="1:16" ht="13.5" thickBot="1" x14ac:dyDescent="0.25">
      <c r="A1230" s="93" t="s">
        <v>34</v>
      </c>
      <c r="B1230" s="94" t="s">
        <v>39</v>
      </c>
      <c r="C1230" s="95" t="s">
        <v>38</v>
      </c>
      <c r="D1230" s="313" t="s">
        <v>37</v>
      </c>
      <c r="E1230" s="145">
        <v>1</v>
      </c>
      <c r="F1230" s="146">
        <v>2</v>
      </c>
      <c r="G1230" s="147">
        <v>3</v>
      </c>
      <c r="H1230" s="147">
        <v>4</v>
      </c>
      <c r="I1230" s="147">
        <v>5</v>
      </c>
      <c r="J1230" s="147">
        <v>6</v>
      </c>
      <c r="K1230" s="147">
        <v>7</v>
      </c>
      <c r="L1230" s="147">
        <v>8</v>
      </c>
      <c r="M1230" s="147">
        <v>9</v>
      </c>
      <c r="N1230" s="144">
        <v>10</v>
      </c>
      <c r="O1230" s="196" t="s">
        <v>55</v>
      </c>
      <c r="P1230" s="196" t="s">
        <v>113</v>
      </c>
    </row>
    <row r="1231" spans="1:16" x14ac:dyDescent="0.2">
      <c r="A1231" s="174">
        <v>1</v>
      </c>
      <c r="B1231" s="416" t="s">
        <v>27</v>
      </c>
      <c r="C1231" s="133" t="s">
        <v>77</v>
      </c>
      <c r="D1231" s="89" t="s">
        <v>4</v>
      </c>
      <c r="E1231" s="153"/>
      <c r="F1231" s="153"/>
      <c r="G1231" s="154"/>
      <c r="H1231" s="154"/>
      <c r="I1231" s="154"/>
      <c r="J1231" s="154"/>
      <c r="K1231" s="154"/>
      <c r="L1231" s="154"/>
      <c r="M1231" s="154"/>
      <c r="N1231" s="156"/>
      <c r="O1231" s="197" t="e">
        <f t="shared" ref="O1231:O1254" si="223">ROUND(AVERAGE(E1231:N1231),0)</f>
        <v>#DIV/0!</v>
      </c>
      <c r="P1231" s="198" t="e">
        <f>(STDEV(E1231:N1231))/R$42</f>
        <v>#DIV/0!</v>
      </c>
    </row>
    <row r="1232" spans="1:16" x14ac:dyDescent="0.2">
      <c r="A1232" s="174">
        <v>2</v>
      </c>
      <c r="B1232" s="417"/>
      <c r="C1232" s="178" t="s">
        <v>78</v>
      </c>
      <c r="D1232" s="90" t="s">
        <v>4</v>
      </c>
      <c r="E1232" s="148"/>
      <c r="F1232" s="148"/>
      <c r="G1232" s="149"/>
      <c r="H1232" s="149"/>
      <c r="I1232" s="149"/>
      <c r="J1232" s="149"/>
      <c r="K1232" s="149"/>
      <c r="L1232" s="149"/>
      <c r="M1232" s="149"/>
      <c r="N1232" s="157"/>
      <c r="O1232" s="197" t="e">
        <f t="shared" si="223"/>
        <v>#DIV/0!</v>
      </c>
      <c r="P1232" s="198" t="e">
        <f t="shared" ref="P1232:P1237" si="224">(STDEV(E1232:N1232))/R$42</f>
        <v>#DIV/0!</v>
      </c>
    </row>
    <row r="1233" spans="1:16" x14ac:dyDescent="0.2">
      <c r="A1233" s="174">
        <v>3</v>
      </c>
      <c r="B1233" s="417"/>
      <c r="C1233" s="133" t="s">
        <v>79</v>
      </c>
      <c r="D1233" s="90" t="s">
        <v>4</v>
      </c>
      <c r="E1233" s="148"/>
      <c r="F1233" s="148"/>
      <c r="G1233" s="149"/>
      <c r="H1233" s="149"/>
      <c r="I1233" s="149"/>
      <c r="J1233" s="149"/>
      <c r="K1233" s="149"/>
      <c r="L1233" s="149"/>
      <c r="M1233" s="149"/>
      <c r="N1233" s="157"/>
      <c r="O1233" s="197" t="e">
        <f t="shared" si="223"/>
        <v>#DIV/0!</v>
      </c>
      <c r="P1233" s="198" t="e">
        <f t="shared" si="224"/>
        <v>#DIV/0!</v>
      </c>
    </row>
    <row r="1234" spans="1:16" x14ac:dyDescent="0.2">
      <c r="A1234" s="174">
        <v>4</v>
      </c>
      <c r="B1234" s="418"/>
      <c r="C1234" s="133" t="s">
        <v>80</v>
      </c>
      <c r="D1234" s="90" t="s">
        <v>4</v>
      </c>
      <c r="E1234" s="148"/>
      <c r="F1234" s="148"/>
      <c r="G1234" s="149"/>
      <c r="H1234" s="149"/>
      <c r="I1234" s="149"/>
      <c r="J1234" s="149"/>
      <c r="K1234" s="149"/>
      <c r="L1234" s="149"/>
      <c r="M1234" s="149"/>
      <c r="N1234" s="157"/>
      <c r="O1234" s="197" t="e">
        <f t="shared" si="223"/>
        <v>#DIV/0!</v>
      </c>
      <c r="P1234" s="198" t="e">
        <f t="shared" si="224"/>
        <v>#DIV/0!</v>
      </c>
    </row>
    <row r="1235" spans="1:16" x14ac:dyDescent="0.2">
      <c r="A1235" s="174">
        <v>5</v>
      </c>
      <c r="B1235" s="419" t="s">
        <v>28</v>
      </c>
      <c r="C1235" s="134" t="s">
        <v>81</v>
      </c>
      <c r="D1235" s="127" t="s">
        <v>4</v>
      </c>
      <c r="E1235" s="148"/>
      <c r="F1235" s="148"/>
      <c r="G1235" s="149"/>
      <c r="H1235" s="149"/>
      <c r="I1235" s="149"/>
      <c r="J1235" s="149"/>
      <c r="K1235" s="149"/>
      <c r="L1235" s="149"/>
      <c r="M1235" s="149"/>
      <c r="N1235" s="157"/>
      <c r="O1235" s="197" t="e">
        <f t="shared" si="223"/>
        <v>#DIV/0!</v>
      </c>
      <c r="P1235" s="198" t="e">
        <f t="shared" si="224"/>
        <v>#DIV/0!</v>
      </c>
    </row>
    <row r="1236" spans="1:16" x14ac:dyDescent="0.2">
      <c r="A1236" s="174">
        <v>6</v>
      </c>
      <c r="B1236" s="420"/>
      <c r="C1236" s="134" t="s">
        <v>82</v>
      </c>
      <c r="D1236" s="127" t="s">
        <v>4</v>
      </c>
      <c r="E1236" s="148"/>
      <c r="F1236" s="148"/>
      <c r="G1236" s="169"/>
      <c r="H1236" s="149"/>
      <c r="I1236" s="149"/>
      <c r="J1236" s="149"/>
      <c r="K1236" s="149"/>
      <c r="L1236" s="149"/>
      <c r="M1236" s="149"/>
      <c r="N1236" s="157"/>
      <c r="O1236" s="197" t="e">
        <f t="shared" si="223"/>
        <v>#DIV/0!</v>
      </c>
      <c r="P1236" s="198" t="e">
        <f t="shared" si="224"/>
        <v>#DIV/0!</v>
      </c>
    </row>
    <row r="1237" spans="1:16" x14ac:dyDescent="0.2">
      <c r="A1237" s="174">
        <v>7</v>
      </c>
      <c r="B1237" s="421" t="s">
        <v>29</v>
      </c>
      <c r="C1237" s="133" t="s">
        <v>83</v>
      </c>
      <c r="D1237" s="90" t="s">
        <v>4</v>
      </c>
      <c r="E1237" s="148"/>
      <c r="F1237" s="148"/>
      <c r="G1237" s="149"/>
      <c r="H1237" s="149"/>
      <c r="I1237" s="149"/>
      <c r="J1237" s="149"/>
      <c r="K1237" s="149"/>
      <c r="L1237" s="149"/>
      <c r="M1237" s="149"/>
      <c r="N1237" s="157"/>
      <c r="O1237" s="197" t="e">
        <f t="shared" si="223"/>
        <v>#DIV/0!</v>
      </c>
      <c r="P1237" s="198" t="e">
        <f t="shared" si="224"/>
        <v>#DIV/0!</v>
      </c>
    </row>
    <row r="1238" spans="1:16" x14ac:dyDescent="0.2">
      <c r="A1238" s="174">
        <v>8</v>
      </c>
      <c r="B1238" s="417"/>
      <c r="C1238" s="133" t="s">
        <v>84</v>
      </c>
      <c r="D1238" s="90" t="s">
        <v>6</v>
      </c>
      <c r="E1238" s="148"/>
      <c r="F1238" s="148"/>
      <c r="G1238" s="149"/>
      <c r="H1238" s="149"/>
      <c r="I1238" s="149"/>
      <c r="J1238" s="149"/>
      <c r="K1238" s="149"/>
      <c r="L1238" s="149"/>
      <c r="M1238" s="149"/>
      <c r="N1238" s="157"/>
      <c r="O1238" s="197" t="e">
        <f t="shared" si="223"/>
        <v>#DIV/0!</v>
      </c>
      <c r="P1238" s="198" t="e">
        <f>(STDEV(E1238:N1238))/R$43</f>
        <v>#DIV/0!</v>
      </c>
    </row>
    <row r="1239" spans="1:16" x14ac:dyDescent="0.2">
      <c r="A1239" s="174">
        <v>9</v>
      </c>
      <c r="B1239" s="418"/>
      <c r="C1239" s="133" t="s">
        <v>85</v>
      </c>
      <c r="D1239" s="90" t="s">
        <v>4</v>
      </c>
      <c r="E1239" s="148"/>
      <c r="F1239" s="148"/>
      <c r="G1239" s="149"/>
      <c r="H1239" s="149"/>
      <c r="I1239" s="149"/>
      <c r="J1239" s="149"/>
      <c r="K1239" s="149"/>
      <c r="L1239" s="149"/>
      <c r="M1239" s="149"/>
      <c r="N1239" s="157"/>
      <c r="O1239" s="197" t="e">
        <f t="shared" si="223"/>
        <v>#DIV/0!</v>
      </c>
      <c r="P1239" s="198" t="e">
        <f t="shared" ref="P1239:P1240" si="225">(STDEV(E1239:N1239))/R$42</f>
        <v>#DIV/0!</v>
      </c>
    </row>
    <row r="1240" spans="1:16" x14ac:dyDescent="0.2">
      <c r="A1240" s="174">
        <v>10</v>
      </c>
      <c r="B1240" s="419" t="s">
        <v>101</v>
      </c>
      <c r="C1240" s="134" t="s">
        <v>86</v>
      </c>
      <c r="D1240" s="127" t="s">
        <v>4</v>
      </c>
      <c r="E1240" s="148"/>
      <c r="F1240" s="148"/>
      <c r="G1240" s="149"/>
      <c r="H1240" s="149"/>
      <c r="I1240" s="149"/>
      <c r="J1240" s="149"/>
      <c r="K1240" s="149"/>
      <c r="L1240" s="149"/>
      <c r="M1240" s="149"/>
      <c r="N1240" s="157"/>
      <c r="O1240" s="197" t="e">
        <f t="shared" si="223"/>
        <v>#DIV/0!</v>
      </c>
      <c r="P1240" s="198" t="e">
        <f t="shared" si="225"/>
        <v>#DIV/0!</v>
      </c>
    </row>
    <row r="1241" spans="1:16" x14ac:dyDescent="0.2">
      <c r="A1241" s="174">
        <v>11</v>
      </c>
      <c r="B1241" s="420"/>
      <c r="C1241" s="134" t="s">
        <v>87</v>
      </c>
      <c r="D1241" s="128" t="s">
        <v>6</v>
      </c>
      <c r="E1241" s="148"/>
      <c r="F1241" s="148"/>
      <c r="G1241" s="149"/>
      <c r="H1241" s="149"/>
      <c r="I1241" s="149"/>
      <c r="J1241" s="149"/>
      <c r="K1241" s="149"/>
      <c r="L1241" s="149"/>
      <c r="M1241" s="149"/>
      <c r="N1241" s="157"/>
      <c r="O1241" s="197" t="e">
        <f t="shared" si="223"/>
        <v>#DIV/0!</v>
      </c>
      <c r="P1241" s="198" t="e">
        <f>(STDEV(E1241:N1241))/R$43</f>
        <v>#DIV/0!</v>
      </c>
    </row>
    <row r="1242" spans="1:16" x14ac:dyDescent="0.2">
      <c r="A1242" s="174">
        <v>12</v>
      </c>
      <c r="B1242" s="421" t="s">
        <v>30</v>
      </c>
      <c r="C1242" s="179" t="s">
        <v>88</v>
      </c>
      <c r="D1242" s="91" t="s">
        <v>4</v>
      </c>
      <c r="E1242" s="148"/>
      <c r="F1242" s="148"/>
      <c r="G1242" s="149"/>
      <c r="H1242" s="149"/>
      <c r="I1242" s="149"/>
      <c r="J1242" s="149"/>
      <c r="K1242" s="149"/>
      <c r="L1242" s="149"/>
      <c r="M1242" s="149"/>
      <c r="N1242" s="157"/>
      <c r="O1242" s="197" t="e">
        <f t="shared" si="223"/>
        <v>#DIV/0!</v>
      </c>
      <c r="P1242" s="198" t="e">
        <f t="shared" ref="P1242:P1243" si="226">(STDEV(E1242:N1242))/R$42</f>
        <v>#DIV/0!</v>
      </c>
    </row>
    <row r="1243" spans="1:16" x14ac:dyDescent="0.2">
      <c r="A1243" s="174">
        <v>13</v>
      </c>
      <c r="B1243" s="418"/>
      <c r="C1243" s="133" t="s">
        <v>89</v>
      </c>
      <c r="D1243" s="90" t="s">
        <v>4</v>
      </c>
      <c r="E1243" s="148"/>
      <c r="F1243" s="148"/>
      <c r="G1243" s="149"/>
      <c r="H1243" s="149"/>
      <c r="I1243" s="149"/>
      <c r="J1243" s="149"/>
      <c r="K1243" s="149"/>
      <c r="L1243" s="149"/>
      <c r="M1243" s="149"/>
      <c r="N1243" s="157"/>
      <c r="O1243" s="197" t="e">
        <f t="shared" si="223"/>
        <v>#DIV/0!</v>
      </c>
      <c r="P1243" s="198" t="e">
        <f t="shared" si="226"/>
        <v>#DIV/0!</v>
      </c>
    </row>
    <row r="1244" spans="1:16" x14ac:dyDescent="0.2">
      <c r="A1244" s="174">
        <v>14</v>
      </c>
      <c r="B1244" s="419" t="s">
        <v>31</v>
      </c>
      <c r="C1244" s="134" t="s">
        <v>90</v>
      </c>
      <c r="D1244" s="128" t="s">
        <v>5</v>
      </c>
      <c r="E1244" s="148"/>
      <c r="F1244" s="148"/>
      <c r="G1244" s="149"/>
      <c r="H1244" s="149"/>
      <c r="I1244" s="149"/>
      <c r="J1244" s="149"/>
      <c r="K1244" s="149"/>
      <c r="L1244" s="149"/>
      <c r="M1244" s="149"/>
      <c r="N1244" s="157"/>
      <c r="O1244" s="197" t="e">
        <f t="shared" si="223"/>
        <v>#DIV/0!</v>
      </c>
      <c r="P1244" s="198" t="e">
        <f>(STDEV(E1244:N1244))/R$44</f>
        <v>#DIV/0!</v>
      </c>
    </row>
    <row r="1245" spans="1:16" x14ac:dyDescent="0.2">
      <c r="A1245" s="174">
        <v>15</v>
      </c>
      <c r="B1245" s="422"/>
      <c r="C1245" s="134" t="s">
        <v>91</v>
      </c>
      <c r="D1245" s="128" t="s">
        <v>6</v>
      </c>
      <c r="E1245" s="150"/>
      <c r="F1245" s="150"/>
      <c r="G1245" s="150"/>
      <c r="H1245" s="150"/>
      <c r="I1245" s="148"/>
      <c r="J1245" s="148"/>
      <c r="K1245" s="149"/>
      <c r="L1245" s="149"/>
      <c r="M1245" s="149"/>
      <c r="N1245" s="157"/>
      <c r="O1245" s="197" t="e">
        <f t="shared" si="223"/>
        <v>#DIV/0!</v>
      </c>
      <c r="P1245" s="198" t="e">
        <f>(STDEV(E1245:N1245))/R$43</f>
        <v>#DIV/0!</v>
      </c>
    </row>
    <row r="1246" spans="1:16" x14ac:dyDescent="0.2">
      <c r="A1246" s="174">
        <v>16</v>
      </c>
      <c r="B1246" s="422"/>
      <c r="C1246" s="134" t="s">
        <v>92</v>
      </c>
      <c r="D1246" s="127" t="s">
        <v>4</v>
      </c>
      <c r="E1246" s="151"/>
      <c r="F1246" s="151"/>
      <c r="G1246" s="151"/>
      <c r="H1246" s="151"/>
      <c r="I1246" s="151"/>
      <c r="J1246" s="152"/>
      <c r="K1246" s="149"/>
      <c r="L1246" s="149"/>
      <c r="M1246" s="149"/>
      <c r="N1246" s="157"/>
      <c r="O1246" s="197" t="e">
        <f t="shared" si="223"/>
        <v>#DIV/0!</v>
      </c>
      <c r="P1246" s="198" t="e">
        <f t="shared" ref="P1246:P1254" si="227">(STDEV(E1246:N1246))/R$42</f>
        <v>#DIV/0!</v>
      </c>
    </row>
    <row r="1247" spans="1:16" x14ac:dyDescent="0.2">
      <c r="A1247" s="175">
        <v>17</v>
      </c>
      <c r="B1247" s="422"/>
      <c r="C1247" s="134" t="s">
        <v>93</v>
      </c>
      <c r="D1247" s="127" t="s">
        <v>4</v>
      </c>
      <c r="E1247" s="151"/>
      <c r="F1247" s="151"/>
      <c r="G1247" s="151"/>
      <c r="H1247" s="151"/>
      <c r="I1247" s="151"/>
      <c r="J1247" s="152"/>
      <c r="K1247" s="149"/>
      <c r="L1247" s="149"/>
      <c r="M1247" s="149"/>
      <c r="N1247" s="157"/>
      <c r="O1247" s="197" t="e">
        <f t="shared" si="223"/>
        <v>#DIV/0!</v>
      </c>
      <c r="P1247" s="198" t="e">
        <f t="shared" si="227"/>
        <v>#DIV/0!</v>
      </c>
    </row>
    <row r="1248" spans="1:16" x14ac:dyDescent="0.2">
      <c r="A1248" s="175">
        <v>18</v>
      </c>
      <c r="B1248" s="420"/>
      <c r="C1248" s="134" t="s">
        <v>94</v>
      </c>
      <c r="D1248" s="127" t="s">
        <v>4</v>
      </c>
      <c r="E1248" s="151"/>
      <c r="F1248" s="151"/>
      <c r="G1248" s="151"/>
      <c r="H1248" s="151"/>
      <c r="I1248" s="151"/>
      <c r="J1248" s="152"/>
      <c r="K1248" s="149"/>
      <c r="L1248" s="149"/>
      <c r="M1248" s="149"/>
      <c r="N1248" s="157"/>
      <c r="O1248" s="197" t="e">
        <f t="shared" si="223"/>
        <v>#DIV/0!</v>
      </c>
      <c r="P1248" s="198" t="e">
        <f t="shared" si="227"/>
        <v>#DIV/0!</v>
      </c>
    </row>
    <row r="1249" spans="1:16" x14ac:dyDescent="0.2">
      <c r="A1249" s="175">
        <v>19</v>
      </c>
      <c r="B1249" s="421" t="s">
        <v>21</v>
      </c>
      <c r="C1249" s="133" t="s">
        <v>95</v>
      </c>
      <c r="D1249" s="90" t="s">
        <v>4</v>
      </c>
      <c r="E1249" s="151"/>
      <c r="F1249" s="151"/>
      <c r="G1249" s="151"/>
      <c r="H1249" s="151"/>
      <c r="I1249" s="151"/>
      <c r="J1249" s="152"/>
      <c r="K1249" s="149"/>
      <c r="L1249" s="149"/>
      <c r="M1249" s="149"/>
      <c r="N1249" s="157"/>
      <c r="O1249" s="197" t="e">
        <f t="shared" si="223"/>
        <v>#DIV/0!</v>
      </c>
      <c r="P1249" s="198" t="e">
        <f t="shared" si="227"/>
        <v>#DIV/0!</v>
      </c>
    </row>
    <row r="1250" spans="1:16" x14ac:dyDescent="0.2">
      <c r="A1250" s="175">
        <v>20</v>
      </c>
      <c r="B1250" s="417"/>
      <c r="C1250" s="133" t="s">
        <v>96</v>
      </c>
      <c r="D1250" s="90" t="s">
        <v>4</v>
      </c>
      <c r="E1250" s="151"/>
      <c r="F1250" s="151"/>
      <c r="G1250" s="151"/>
      <c r="H1250" s="151"/>
      <c r="I1250" s="151"/>
      <c r="J1250" s="152"/>
      <c r="K1250" s="149"/>
      <c r="L1250" s="149"/>
      <c r="M1250" s="149"/>
      <c r="N1250" s="157"/>
      <c r="O1250" s="197" t="e">
        <f t="shared" si="223"/>
        <v>#DIV/0!</v>
      </c>
      <c r="P1250" s="198" t="e">
        <f t="shared" si="227"/>
        <v>#DIV/0!</v>
      </c>
    </row>
    <row r="1251" spans="1:16" x14ac:dyDescent="0.2">
      <c r="A1251" s="175">
        <v>21</v>
      </c>
      <c r="B1251" s="418"/>
      <c r="C1251" s="133" t="s">
        <v>97</v>
      </c>
      <c r="D1251" s="90" t="s">
        <v>4</v>
      </c>
      <c r="E1251" s="151"/>
      <c r="F1251" s="151"/>
      <c r="G1251" s="151"/>
      <c r="H1251" s="151"/>
      <c r="I1251" s="151"/>
      <c r="J1251" s="152"/>
      <c r="K1251" s="149"/>
      <c r="L1251" s="149"/>
      <c r="M1251" s="149"/>
      <c r="N1251" s="157"/>
      <c r="O1251" s="197" t="e">
        <f t="shared" si="223"/>
        <v>#DIV/0!</v>
      </c>
      <c r="P1251" s="198" t="e">
        <f t="shared" si="227"/>
        <v>#DIV/0!</v>
      </c>
    </row>
    <row r="1252" spans="1:16" x14ac:dyDescent="0.2">
      <c r="A1252" s="175">
        <v>22</v>
      </c>
      <c r="B1252" s="419" t="s">
        <v>32</v>
      </c>
      <c r="C1252" s="134" t="s">
        <v>98</v>
      </c>
      <c r="D1252" s="127" t="s">
        <v>4</v>
      </c>
      <c r="E1252" s="151"/>
      <c r="F1252" s="151"/>
      <c r="G1252" s="151"/>
      <c r="H1252" s="151"/>
      <c r="I1252" s="151"/>
      <c r="J1252" s="152"/>
      <c r="K1252" s="149"/>
      <c r="L1252" s="149"/>
      <c r="M1252" s="149"/>
      <c r="N1252" s="157"/>
      <c r="O1252" s="197" t="e">
        <f t="shared" si="223"/>
        <v>#DIV/0!</v>
      </c>
      <c r="P1252" s="198" t="e">
        <f t="shared" si="227"/>
        <v>#DIV/0!</v>
      </c>
    </row>
    <row r="1253" spans="1:16" x14ac:dyDescent="0.2">
      <c r="A1253" s="175">
        <v>23</v>
      </c>
      <c r="B1253" s="422"/>
      <c r="C1253" s="134" t="s">
        <v>100</v>
      </c>
      <c r="D1253" s="129" t="s">
        <v>4</v>
      </c>
      <c r="E1253" s="151"/>
      <c r="F1253" s="151"/>
      <c r="G1253" s="151"/>
      <c r="H1253" s="151"/>
      <c r="I1253" s="151"/>
      <c r="J1253" s="152"/>
      <c r="K1253" s="149"/>
      <c r="L1253" s="149"/>
      <c r="M1253" s="149"/>
      <c r="N1253" s="157"/>
      <c r="O1253" s="197" t="e">
        <f t="shared" si="223"/>
        <v>#DIV/0!</v>
      </c>
      <c r="P1253" s="198" t="e">
        <f t="shared" si="227"/>
        <v>#DIV/0!</v>
      </c>
    </row>
    <row r="1254" spans="1:16" ht="13.5" thickBot="1" x14ac:dyDescent="0.25">
      <c r="A1254" s="189">
        <v>24</v>
      </c>
      <c r="B1254" s="423"/>
      <c r="C1254" s="135" t="s">
        <v>99</v>
      </c>
      <c r="D1254" s="130" t="s">
        <v>4</v>
      </c>
      <c r="E1254" s="158"/>
      <c r="F1254" s="158"/>
      <c r="G1254" s="158"/>
      <c r="H1254" s="158"/>
      <c r="I1254" s="158"/>
      <c r="J1254" s="158"/>
      <c r="K1254" s="159"/>
      <c r="L1254" s="159"/>
      <c r="M1254" s="159"/>
      <c r="N1254" s="160"/>
      <c r="O1254" s="197" t="e">
        <f t="shared" si="223"/>
        <v>#DIV/0!</v>
      </c>
      <c r="P1254" s="198" t="e">
        <f t="shared" si="227"/>
        <v>#DIV/0!</v>
      </c>
    </row>
    <row r="1255" spans="1:16" x14ac:dyDescent="0.2">
      <c r="A1255" s="26"/>
      <c r="K1255" s="26"/>
      <c r="M1255" s="26"/>
      <c r="N1255" s="26"/>
      <c r="O1255" s="26"/>
      <c r="P1255" s="26"/>
    </row>
    <row r="1256" spans="1:16" x14ac:dyDescent="0.2">
      <c r="A1256" s="217">
        <v>43</v>
      </c>
      <c r="B1256" s="103" t="s">
        <v>54</v>
      </c>
      <c r="C1256" s="314">
        <f>+AU$11</f>
        <v>0</v>
      </c>
      <c r="E1256" s="415">
        <f>+AU$11</f>
        <v>0</v>
      </c>
      <c r="F1256" s="415">
        <f t="shared" ref="F1256:N1256" si="228">+$AK301</f>
        <v>0</v>
      </c>
      <c r="G1256" s="415">
        <f t="shared" si="228"/>
        <v>0</v>
      </c>
      <c r="H1256" s="415">
        <f t="shared" si="228"/>
        <v>0</v>
      </c>
      <c r="I1256" s="415">
        <f t="shared" si="228"/>
        <v>0</v>
      </c>
      <c r="J1256" s="415">
        <f>+AU$11</f>
        <v>0</v>
      </c>
      <c r="K1256" s="415">
        <f t="shared" si="228"/>
        <v>0</v>
      </c>
      <c r="L1256" s="415">
        <f t="shared" si="228"/>
        <v>0</v>
      </c>
      <c r="M1256" s="415">
        <f t="shared" si="228"/>
        <v>0</v>
      </c>
      <c r="N1256" s="415">
        <f t="shared" si="228"/>
        <v>0</v>
      </c>
      <c r="O1256" s="52" t="s">
        <v>58</v>
      </c>
      <c r="P1256" s="26"/>
    </row>
    <row r="1257" spans="1:16" ht="13.5" thickBot="1" x14ac:dyDescent="0.25">
      <c r="A1257" s="26"/>
      <c r="I1257" s="14"/>
      <c r="J1257" s="14"/>
      <c r="K1257" s="14"/>
      <c r="M1257" s="26"/>
      <c r="N1257" s="26"/>
      <c r="O1257" s="195" t="s">
        <v>122</v>
      </c>
      <c r="P1257" s="195" t="s">
        <v>56</v>
      </c>
    </row>
    <row r="1258" spans="1:16" x14ac:dyDescent="0.2">
      <c r="A1258" s="101"/>
      <c r="B1258" s="102"/>
      <c r="C1258" s="131"/>
      <c r="D1258" s="99" t="s">
        <v>40</v>
      </c>
      <c r="E1258" s="394" t="s">
        <v>42</v>
      </c>
      <c r="F1258" s="395"/>
      <c r="G1258" s="395"/>
      <c r="H1258" s="395"/>
      <c r="I1258" s="395"/>
      <c r="J1258" s="395"/>
      <c r="K1258" s="395"/>
      <c r="L1258" s="395"/>
      <c r="M1258" s="395"/>
      <c r="N1258" s="395"/>
      <c r="O1258" s="195" t="s">
        <v>123</v>
      </c>
      <c r="P1258" s="195" t="s">
        <v>57</v>
      </c>
    </row>
    <row r="1259" spans="1:16" ht="13.5" thickBot="1" x14ac:dyDescent="0.25">
      <c r="A1259" s="93" t="s">
        <v>34</v>
      </c>
      <c r="B1259" s="94" t="s">
        <v>39</v>
      </c>
      <c r="C1259" s="95" t="s">
        <v>38</v>
      </c>
      <c r="D1259" s="313" t="s">
        <v>37</v>
      </c>
      <c r="E1259" s="145">
        <v>1</v>
      </c>
      <c r="F1259" s="146">
        <v>2</v>
      </c>
      <c r="G1259" s="147">
        <v>3</v>
      </c>
      <c r="H1259" s="147">
        <v>4</v>
      </c>
      <c r="I1259" s="147">
        <v>5</v>
      </c>
      <c r="J1259" s="147">
        <v>6</v>
      </c>
      <c r="K1259" s="147">
        <v>7</v>
      </c>
      <c r="L1259" s="147">
        <v>8</v>
      </c>
      <c r="M1259" s="147">
        <v>9</v>
      </c>
      <c r="N1259" s="191">
        <v>10</v>
      </c>
      <c r="O1259" s="196" t="s">
        <v>55</v>
      </c>
      <c r="P1259" s="196" t="s">
        <v>113</v>
      </c>
    </row>
    <row r="1260" spans="1:16" x14ac:dyDescent="0.2">
      <c r="A1260" s="174">
        <v>1</v>
      </c>
      <c r="B1260" s="416" t="s">
        <v>27</v>
      </c>
      <c r="C1260" s="133" t="s">
        <v>77</v>
      </c>
      <c r="D1260" s="89" t="s">
        <v>4</v>
      </c>
      <c r="E1260" s="153"/>
      <c r="F1260" s="153"/>
      <c r="G1260" s="154"/>
      <c r="H1260" s="154"/>
      <c r="I1260" s="154"/>
      <c r="J1260" s="154"/>
      <c r="K1260" s="154"/>
      <c r="L1260" s="154"/>
      <c r="M1260" s="154"/>
      <c r="N1260" s="192"/>
      <c r="O1260" s="197" t="e">
        <f t="shared" ref="O1260:O1283" si="229">ROUND(AVERAGE(E1260:N1260),0)</f>
        <v>#DIV/0!</v>
      </c>
      <c r="P1260" s="198" t="e">
        <f>(STDEV(E1260:N1260))/R$42</f>
        <v>#DIV/0!</v>
      </c>
    </row>
    <row r="1261" spans="1:16" x14ac:dyDescent="0.2">
      <c r="A1261" s="174">
        <v>2</v>
      </c>
      <c r="B1261" s="417"/>
      <c r="C1261" s="178" t="s">
        <v>78</v>
      </c>
      <c r="D1261" s="90" t="s">
        <v>4</v>
      </c>
      <c r="E1261" s="148"/>
      <c r="F1261" s="148"/>
      <c r="G1261" s="149"/>
      <c r="H1261" s="149"/>
      <c r="I1261" s="149"/>
      <c r="J1261" s="149"/>
      <c r="K1261" s="149"/>
      <c r="L1261" s="149"/>
      <c r="M1261" s="149"/>
      <c r="N1261" s="193"/>
      <c r="O1261" s="197" t="e">
        <f t="shared" si="229"/>
        <v>#DIV/0!</v>
      </c>
      <c r="P1261" s="198" t="e">
        <f t="shared" ref="P1261:P1266" si="230">(STDEV(E1261:N1261))/R$42</f>
        <v>#DIV/0!</v>
      </c>
    </row>
    <row r="1262" spans="1:16" x14ac:dyDescent="0.2">
      <c r="A1262" s="174">
        <v>3</v>
      </c>
      <c r="B1262" s="417"/>
      <c r="C1262" s="133" t="s">
        <v>79</v>
      </c>
      <c r="D1262" s="90" t="s">
        <v>4</v>
      </c>
      <c r="E1262" s="148"/>
      <c r="F1262" s="148"/>
      <c r="G1262" s="149"/>
      <c r="H1262" s="149"/>
      <c r="I1262" s="149"/>
      <c r="J1262" s="149"/>
      <c r="K1262" s="149"/>
      <c r="L1262" s="149"/>
      <c r="M1262" s="149"/>
      <c r="N1262" s="193"/>
      <c r="O1262" s="197" t="e">
        <f t="shared" si="229"/>
        <v>#DIV/0!</v>
      </c>
      <c r="P1262" s="198" t="e">
        <f t="shared" si="230"/>
        <v>#DIV/0!</v>
      </c>
    </row>
    <row r="1263" spans="1:16" x14ac:dyDescent="0.2">
      <c r="A1263" s="174">
        <v>4</v>
      </c>
      <c r="B1263" s="418"/>
      <c r="C1263" s="133" t="s">
        <v>80</v>
      </c>
      <c r="D1263" s="90" t="s">
        <v>4</v>
      </c>
      <c r="E1263" s="148"/>
      <c r="F1263" s="148"/>
      <c r="G1263" s="149"/>
      <c r="H1263" s="149"/>
      <c r="I1263" s="149"/>
      <c r="J1263" s="149"/>
      <c r="K1263" s="149"/>
      <c r="L1263" s="149"/>
      <c r="M1263" s="149"/>
      <c r="N1263" s="193"/>
      <c r="O1263" s="197" t="e">
        <f t="shared" si="229"/>
        <v>#DIV/0!</v>
      </c>
      <c r="P1263" s="198" t="e">
        <f t="shared" si="230"/>
        <v>#DIV/0!</v>
      </c>
    </row>
    <row r="1264" spans="1:16" x14ac:dyDescent="0.2">
      <c r="A1264" s="174">
        <v>5</v>
      </c>
      <c r="B1264" s="419" t="s">
        <v>28</v>
      </c>
      <c r="C1264" s="134" t="s">
        <v>81</v>
      </c>
      <c r="D1264" s="127" t="s">
        <v>4</v>
      </c>
      <c r="E1264" s="148"/>
      <c r="F1264" s="148"/>
      <c r="G1264" s="149"/>
      <c r="H1264" s="149"/>
      <c r="I1264" s="149"/>
      <c r="J1264" s="149"/>
      <c r="K1264" s="149"/>
      <c r="L1264" s="149"/>
      <c r="M1264" s="149"/>
      <c r="N1264" s="193"/>
      <c r="O1264" s="197" t="e">
        <f t="shared" si="229"/>
        <v>#DIV/0!</v>
      </c>
      <c r="P1264" s="198" t="e">
        <f t="shared" si="230"/>
        <v>#DIV/0!</v>
      </c>
    </row>
    <row r="1265" spans="1:16" x14ac:dyDescent="0.2">
      <c r="A1265" s="174">
        <v>6</v>
      </c>
      <c r="B1265" s="420"/>
      <c r="C1265" s="134" t="s">
        <v>82</v>
      </c>
      <c r="D1265" s="127" t="s">
        <v>4</v>
      </c>
      <c r="E1265" s="148"/>
      <c r="F1265" s="148"/>
      <c r="G1265" s="169"/>
      <c r="H1265" s="149"/>
      <c r="I1265" s="149"/>
      <c r="J1265" s="149"/>
      <c r="K1265" s="149"/>
      <c r="L1265" s="149"/>
      <c r="M1265" s="149"/>
      <c r="N1265" s="193"/>
      <c r="O1265" s="197" t="e">
        <f t="shared" si="229"/>
        <v>#DIV/0!</v>
      </c>
      <c r="P1265" s="198" t="e">
        <f t="shared" si="230"/>
        <v>#DIV/0!</v>
      </c>
    </row>
    <row r="1266" spans="1:16" x14ac:dyDescent="0.2">
      <c r="A1266" s="174">
        <v>7</v>
      </c>
      <c r="B1266" s="421" t="s">
        <v>29</v>
      </c>
      <c r="C1266" s="133" t="s">
        <v>83</v>
      </c>
      <c r="D1266" s="90" t="s">
        <v>4</v>
      </c>
      <c r="E1266" s="148"/>
      <c r="F1266" s="148"/>
      <c r="G1266" s="149"/>
      <c r="H1266" s="149"/>
      <c r="I1266" s="149"/>
      <c r="J1266" s="149"/>
      <c r="K1266" s="149"/>
      <c r="L1266" s="149"/>
      <c r="M1266" s="149"/>
      <c r="N1266" s="193"/>
      <c r="O1266" s="197" t="e">
        <f t="shared" si="229"/>
        <v>#DIV/0!</v>
      </c>
      <c r="P1266" s="198" t="e">
        <f t="shared" si="230"/>
        <v>#DIV/0!</v>
      </c>
    </row>
    <row r="1267" spans="1:16" x14ac:dyDescent="0.2">
      <c r="A1267" s="174">
        <v>8</v>
      </c>
      <c r="B1267" s="417"/>
      <c r="C1267" s="133" t="s">
        <v>84</v>
      </c>
      <c r="D1267" s="90" t="s">
        <v>6</v>
      </c>
      <c r="E1267" s="148"/>
      <c r="F1267" s="148"/>
      <c r="G1267" s="149"/>
      <c r="H1267" s="149"/>
      <c r="I1267" s="149"/>
      <c r="J1267" s="149"/>
      <c r="K1267" s="149"/>
      <c r="L1267" s="149"/>
      <c r="M1267" s="149"/>
      <c r="N1267" s="193"/>
      <c r="O1267" s="197" t="e">
        <f t="shared" si="229"/>
        <v>#DIV/0!</v>
      </c>
      <c r="P1267" s="198" t="e">
        <f>(STDEV(E1267:N1267))/R$43</f>
        <v>#DIV/0!</v>
      </c>
    </row>
    <row r="1268" spans="1:16" x14ac:dyDescent="0.2">
      <c r="A1268" s="174">
        <v>9</v>
      </c>
      <c r="B1268" s="418"/>
      <c r="C1268" s="133" t="s">
        <v>85</v>
      </c>
      <c r="D1268" s="90" t="s">
        <v>4</v>
      </c>
      <c r="E1268" s="148"/>
      <c r="F1268" s="148"/>
      <c r="G1268" s="149"/>
      <c r="H1268" s="149"/>
      <c r="I1268" s="149"/>
      <c r="J1268" s="149"/>
      <c r="K1268" s="149"/>
      <c r="L1268" s="149"/>
      <c r="M1268" s="149"/>
      <c r="N1268" s="193"/>
      <c r="O1268" s="197" t="e">
        <f t="shared" si="229"/>
        <v>#DIV/0!</v>
      </c>
      <c r="P1268" s="198" t="e">
        <f t="shared" ref="P1268:P1269" si="231">(STDEV(E1268:N1268))/R$42</f>
        <v>#DIV/0!</v>
      </c>
    </row>
    <row r="1269" spans="1:16" x14ac:dyDescent="0.2">
      <c r="A1269" s="174">
        <v>10</v>
      </c>
      <c r="B1269" s="419" t="s">
        <v>101</v>
      </c>
      <c r="C1269" s="134" t="s">
        <v>86</v>
      </c>
      <c r="D1269" s="127" t="s">
        <v>4</v>
      </c>
      <c r="E1269" s="148"/>
      <c r="F1269" s="148"/>
      <c r="G1269" s="149"/>
      <c r="H1269" s="149"/>
      <c r="I1269" s="149"/>
      <c r="J1269" s="149"/>
      <c r="K1269" s="149"/>
      <c r="L1269" s="149"/>
      <c r="M1269" s="149"/>
      <c r="N1269" s="193"/>
      <c r="O1269" s="197" t="e">
        <f t="shared" si="229"/>
        <v>#DIV/0!</v>
      </c>
      <c r="P1269" s="198" t="e">
        <f t="shared" si="231"/>
        <v>#DIV/0!</v>
      </c>
    </row>
    <row r="1270" spans="1:16" x14ac:dyDescent="0.2">
      <c r="A1270" s="174">
        <v>11</v>
      </c>
      <c r="B1270" s="420"/>
      <c r="C1270" s="134" t="s">
        <v>87</v>
      </c>
      <c r="D1270" s="128" t="s">
        <v>6</v>
      </c>
      <c r="E1270" s="148"/>
      <c r="F1270" s="148"/>
      <c r="G1270" s="149"/>
      <c r="H1270" s="149"/>
      <c r="I1270" s="149"/>
      <c r="J1270" s="149"/>
      <c r="K1270" s="149"/>
      <c r="L1270" s="149"/>
      <c r="M1270" s="149"/>
      <c r="N1270" s="193"/>
      <c r="O1270" s="197" t="e">
        <f t="shared" si="229"/>
        <v>#DIV/0!</v>
      </c>
      <c r="P1270" s="198" t="e">
        <f>(STDEV(E1270:N1270))/R$43</f>
        <v>#DIV/0!</v>
      </c>
    </row>
    <row r="1271" spans="1:16" x14ac:dyDescent="0.2">
      <c r="A1271" s="174">
        <v>12</v>
      </c>
      <c r="B1271" s="421" t="s">
        <v>30</v>
      </c>
      <c r="C1271" s="179" t="s">
        <v>88</v>
      </c>
      <c r="D1271" s="91" t="s">
        <v>4</v>
      </c>
      <c r="E1271" s="148"/>
      <c r="F1271" s="148"/>
      <c r="G1271" s="149"/>
      <c r="H1271" s="149"/>
      <c r="I1271" s="149"/>
      <c r="J1271" s="149"/>
      <c r="K1271" s="149"/>
      <c r="L1271" s="149"/>
      <c r="M1271" s="149"/>
      <c r="N1271" s="193"/>
      <c r="O1271" s="197" t="e">
        <f t="shared" si="229"/>
        <v>#DIV/0!</v>
      </c>
      <c r="P1271" s="198" t="e">
        <f t="shared" ref="P1271:P1272" si="232">(STDEV(E1271:N1271))/R$42</f>
        <v>#DIV/0!</v>
      </c>
    </row>
    <row r="1272" spans="1:16" x14ac:dyDescent="0.2">
      <c r="A1272" s="174">
        <v>13</v>
      </c>
      <c r="B1272" s="418"/>
      <c r="C1272" s="133" t="s">
        <v>89</v>
      </c>
      <c r="D1272" s="90" t="s">
        <v>4</v>
      </c>
      <c r="E1272" s="148"/>
      <c r="F1272" s="148"/>
      <c r="G1272" s="149"/>
      <c r="H1272" s="149"/>
      <c r="I1272" s="149"/>
      <c r="J1272" s="149"/>
      <c r="K1272" s="149"/>
      <c r="L1272" s="149"/>
      <c r="M1272" s="149"/>
      <c r="N1272" s="193"/>
      <c r="O1272" s="197" t="e">
        <f t="shared" si="229"/>
        <v>#DIV/0!</v>
      </c>
      <c r="P1272" s="198" t="e">
        <f t="shared" si="232"/>
        <v>#DIV/0!</v>
      </c>
    </row>
    <row r="1273" spans="1:16" x14ac:dyDescent="0.2">
      <c r="A1273" s="174">
        <v>14</v>
      </c>
      <c r="B1273" s="419" t="s">
        <v>31</v>
      </c>
      <c r="C1273" s="134" t="s">
        <v>90</v>
      </c>
      <c r="D1273" s="128" t="s">
        <v>5</v>
      </c>
      <c r="E1273" s="148"/>
      <c r="F1273" s="148"/>
      <c r="G1273" s="149"/>
      <c r="H1273" s="149"/>
      <c r="I1273" s="149"/>
      <c r="J1273" s="149"/>
      <c r="K1273" s="149"/>
      <c r="L1273" s="149"/>
      <c r="M1273" s="149"/>
      <c r="N1273" s="193"/>
      <c r="O1273" s="197" t="e">
        <f t="shared" si="229"/>
        <v>#DIV/0!</v>
      </c>
      <c r="P1273" s="198" t="e">
        <f>(STDEV(E1273:N1273))/R$44</f>
        <v>#DIV/0!</v>
      </c>
    </row>
    <row r="1274" spans="1:16" x14ac:dyDescent="0.2">
      <c r="A1274" s="174">
        <v>15</v>
      </c>
      <c r="B1274" s="422"/>
      <c r="C1274" s="134" t="s">
        <v>91</v>
      </c>
      <c r="D1274" s="128" t="s">
        <v>6</v>
      </c>
      <c r="E1274" s="150"/>
      <c r="F1274" s="150"/>
      <c r="G1274" s="150"/>
      <c r="H1274" s="150"/>
      <c r="I1274" s="148"/>
      <c r="J1274" s="148"/>
      <c r="K1274" s="149"/>
      <c r="L1274" s="149"/>
      <c r="M1274" s="149"/>
      <c r="N1274" s="193"/>
      <c r="O1274" s="197" t="e">
        <f t="shared" si="229"/>
        <v>#DIV/0!</v>
      </c>
      <c r="P1274" s="198" t="e">
        <f>(STDEV(E1274:N1274))/R$43</f>
        <v>#DIV/0!</v>
      </c>
    </row>
    <row r="1275" spans="1:16" x14ac:dyDescent="0.2">
      <c r="A1275" s="174">
        <v>16</v>
      </c>
      <c r="B1275" s="422"/>
      <c r="C1275" s="134" t="s">
        <v>92</v>
      </c>
      <c r="D1275" s="127" t="s">
        <v>4</v>
      </c>
      <c r="E1275" s="151"/>
      <c r="F1275" s="151"/>
      <c r="G1275" s="151"/>
      <c r="H1275" s="151"/>
      <c r="I1275" s="151"/>
      <c r="J1275" s="152"/>
      <c r="K1275" s="149"/>
      <c r="L1275" s="149"/>
      <c r="M1275" s="149"/>
      <c r="N1275" s="193"/>
      <c r="O1275" s="197" t="e">
        <f t="shared" si="229"/>
        <v>#DIV/0!</v>
      </c>
      <c r="P1275" s="198" t="e">
        <f t="shared" ref="P1275:P1283" si="233">(STDEV(E1275:N1275))/R$42</f>
        <v>#DIV/0!</v>
      </c>
    </row>
    <row r="1276" spans="1:16" x14ac:dyDescent="0.2">
      <c r="A1276" s="175">
        <v>17</v>
      </c>
      <c r="B1276" s="422"/>
      <c r="C1276" s="134" t="s">
        <v>93</v>
      </c>
      <c r="D1276" s="127" t="s">
        <v>4</v>
      </c>
      <c r="E1276" s="151"/>
      <c r="F1276" s="151"/>
      <c r="G1276" s="151"/>
      <c r="H1276" s="151"/>
      <c r="I1276" s="151"/>
      <c r="J1276" s="152"/>
      <c r="K1276" s="149"/>
      <c r="L1276" s="149"/>
      <c r="M1276" s="149"/>
      <c r="N1276" s="193"/>
      <c r="O1276" s="197" t="e">
        <f t="shared" si="229"/>
        <v>#DIV/0!</v>
      </c>
      <c r="P1276" s="198" t="e">
        <f t="shared" si="233"/>
        <v>#DIV/0!</v>
      </c>
    </row>
    <row r="1277" spans="1:16" x14ac:dyDescent="0.2">
      <c r="A1277" s="175">
        <v>18</v>
      </c>
      <c r="B1277" s="420"/>
      <c r="C1277" s="134" t="s">
        <v>94</v>
      </c>
      <c r="D1277" s="127" t="s">
        <v>4</v>
      </c>
      <c r="E1277" s="151"/>
      <c r="F1277" s="151"/>
      <c r="G1277" s="151"/>
      <c r="H1277" s="151"/>
      <c r="I1277" s="151"/>
      <c r="J1277" s="152"/>
      <c r="K1277" s="149"/>
      <c r="L1277" s="149"/>
      <c r="M1277" s="149"/>
      <c r="N1277" s="193"/>
      <c r="O1277" s="197" t="e">
        <f t="shared" si="229"/>
        <v>#DIV/0!</v>
      </c>
      <c r="P1277" s="198" t="e">
        <f t="shared" si="233"/>
        <v>#DIV/0!</v>
      </c>
    </row>
    <row r="1278" spans="1:16" x14ac:dyDescent="0.2">
      <c r="A1278" s="175">
        <v>19</v>
      </c>
      <c r="B1278" s="421" t="s">
        <v>21</v>
      </c>
      <c r="C1278" s="133" t="s">
        <v>95</v>
      </c>
      <c r="D1278" s="90" t="s">
        <v>4</v>
      </c>
      <c r="E1278" s="151"/>
      <c r="F1278" s="151"/>
      <c r="G1278" s="151"/>
      <c r="H1278" s="151"/>
      <c r="I1278" s="151"/>
      <c r="J1278" s="152"/>
      <c r="K1278" s="149"/>
      <c r="L1278" s="149"/>
      <c r="M1278" s="149"/>
      <c r="N1278" s="193"/>
      <c r="O1278" s="197" t="e">
        <f t="shared" si="229"/>
        <v>#DIV/0!</v>
      </c>
      <c r="P1278" s="198" t="e">
        <f t="shared" si="233"/>
        <v>#DIV/0!</v>
      </c>
    </row>
    <row r="1279" spans="1:16" x14ac:dyDescent="0.2">
      <c r="A1279" s="175">
        <v>20</v>
      </c>
      <c r="B1279" s="417"/>
      <c r="C1279" s="133" t="s">
        <v>96</v>
      </c>
      <c r="D1279" s="90" t="s">
        <v>4</v>
      </c>
      <c r="E1279" s="151"/>
      <c r="F1279" s="151"/>
      <c r="G1279" s="151"/>
      <c r="H1279" s="151"/>
      <c r="I1279" s="151"/>
      <c r="J1279" s="152"/>
      <c r="K1279" s="149"/>
      <c r="L1279" s="149"/>
      <c r="M1279" s="149"/>
      <c r="N1279" s="193"/>
      <c r="O1279" s="197" t="e">
        <f t="shared" si="229"/>
        <v>#DIV/0!</v>
      </c>
      <c r="P1279" s="198" t="e">
        <f t="shared" si="233"/>
        <v>#DIV/0!</v>
      </c>
    </row>
    <row r="1280" spans="1:16" x14ac:dyDescent="0.2">
      <c r="A1280" s="175">
        <v>21</v>
      </c>
      <c r="B1280" s="418"/>
      <c r="C1280" s="133" t="s">
        <v>97</v>
      </c>
      <c r="D1280" s="90" t="s">
        <v>4</v>
      </c>
      <c r="E1280" s="151"/>
      <c r="F1280" s="151"/>
      <c r="G1280" s="151"/>
      <c r="H1280" s="151"/>
      <c r="I1280" s="151"/>
      <c r="J1280" s="152"/>
      <c r="K1280" s="149"/>
      <c r="L1280" s="149"/>
      <c r="M1280" s="149"/>
      <c r="N1280" s="193"/>
      <c r="O1280" s="197" t="e">
        <f t="shared" si="229"/>
        <v>#DIV/0!</v>
      </c>
      <c r="P1280" s="198" t="e">
        <f t="shared" si="233"/>
        <v>#DIV/0!</v>
      </c>
    </row>
    <row r="1281" spans="1:16" x14ac:dyDescent="0.2">
      <c r="A1281" s="175">
        <v>22</v>
      </c>
      <c r="B1281" s="419" t="s">
        <v>32</v>
      </c>
      <c r="C1281" s="134" t="s">
        <v>98</v>
      </c>
      <c r="D1281" s="127" t="s">
        <v>4</v>
      </c>
      <c r="E1281" s="151"/>
      <c r="F1281" s="151"/>
      <c r="G1281" s="151"/>
      <c r="H1281" s="151"/>
      <c r="I1281" s="151"/>
      <c r="J1281" s="152"/>
      <c r="K1281" s="149"/>
      <c r="L1281" s="149"/>
      <c r="M1281" s="149"/>
      <c r="N1281" s="193"/>
      <c r="O1281" s="197" t="e">
        <f t="shared" si="229"/>
        <v>#DIV/0!</v>
      </c>
      <c r="P1281" s="198" t="e">
        <f t="shared" si="233"/>
        <v>#DIV/0!</v>
      </c>
    </row>
    <row r="1282" spans="1:16" x14ac:dyDescent="0.2">
      <c r="A1282" s="175">
        <v>23</v>
      </c>
      <c r="B1282" s="422"/>
      <c r="C1282" s="134" t="s">
        <v>100</v>
      </c>
      <c r="D1282" s="129" t="s">
        <v>4</v>
      </c>
      <c r="E1282" s="151"/>
      <c r="F1282" s="151"/>
      <c r="G1282" s="151"/>
      <c r="H1282" s="151"/>
      <c r="I1282" s="151"/>
      <c r="J1282" s="152"/>
      <c r="K1282" s="149"/>
      <c r="L1282" s="149"/>
      <c r="M1282" s="149"/>
      <c r="N1282" s="193"/>
      <c r="O1282" s="197" t="e">
        <f t="shared" si="229"/>
        <v>#DIV/0!</v>
      </c>
      <c r="P1282" s="198" t="e">
        <f t="shared" si="233"/>
        <v>#DIV/0!</v>
      </c>
    </row>
    <row r="1283" spans="1:16" ht="13.5" thickBot="1" x14ac:dyDescent="0.25">
      <c r="A1283" s="189">
        <v>24</v>
      </c>
      <c r="B1283" s="423"/>
      <c r="C1283" s="135" t="s">
        <v>99</v>
      </c>
      <c r="D1283" s="130" t="s">
        <v>4</v>
      </c>
      <c r="E1283" s="158"/>
      <c r="F1283" s="158"/>
      <c r="G1283" s="158"/>
      <c r="H1283" s="158"/>
      <c r="I1283" s="158"/>
      <c r="J1283" s="158"/>
      <c r="K1283" s="159"/>
      <c r="L1283" s="159"/>
      <c r="M1283" s="159"/>
      <c r="N1283" s="194"/>
      <c r="O1283" s="197" t="e">
        <f t="shared" si="229"/>
        <v>#DIV/0!</v>
      </c>
      <c r="P1283" s="198" t="e">
        <f t="shared" si="233"/>
        <v>#DIV/0!</v>
      </c>
    </row>
    <row r="1284" spans="1:16" x14ac:dyDescent="0.2">
      <c r="A1284" s="26"/>
      <c r="I1284" s="5"/>
      <c r="K1284" s="26"/>
      <c r="M1284" s="26"/>
      <c r="N1284" s="26"/>
      <c r="O1284" s="26"/>
      <c r="P1284" s="26"/>
    </row>
    <row r="1285" spans="1:16" x14ac:dyDescent="0.2">
      <c r="A1285" s="217">
        <v>44</v>
      </c>
      <c r="B1285" s="103" t="s">
        <v>54</v>
      </c>
      <c r="C1285" s="314">
        <f>+AV$11</f>
        <v>0</v>
      </c>
      <c r="E1285" s="415">
        <f>+AV$11</f>
        <v>0</v>
      </c>
      <c r="F1285" s="415">
        <f t="shared" ref="F1285:N1285" si="234">+$AL301</f>
        <v>0</v>
      </c>
      <c r="G1285" s="415">
        <f t="shared" si="234"/>
        <v>0</v>
      </c>
      <c r="H1285" s="415">
        <f t="shared" si="234"/>
        <v>0</v>
      </c>
      <c r="I1285" s="415">
        <f t="shared" si="234"/>
        <v>0</v>
      </c>
      <c r="J1285" s="415">
        <f>+AV$11</f>
        <v>0</v>
      </c>
      <c r="K1285" s="415">
        <f t="shared" si="234"/>
        <v>0</v>
      </c>
      <c r="L1285" s="415">
        <f t="shared" si="234"/>
        <v>0</v>
      </c>
      <c r="M1285" s="415">
        <f t="shared" si="234"/>
        <v>0</v>
      </c>
      <c r="N1285" s="415">
        <f t="shared" si="234"/>
        <v>0</v>
      </c>
      <c r="O1285" s="26"/>
      <c r="P1285" s="26"/>
    </row>
    <row r="1286" spans="1:16" ht="13.5" thickBot="1" x14ac:dyDescent="0.25">
      <c r="A1286" s="26"/>
      <c r="K1286" s="26"/>
      <c r="M1286" s="26"/>
      <c r="N1286" s="26"/>
      <c r="O1286" s="195" t="s">
        <v>122</v>
      </c>
      <c r="P1286" s="195" t="s">
        <v>56</v>
      </c>
    </row>
    <row r="1287" spans="1:16" x14ac:dyDescent="0.2">
      <c r="A1287" s="101"/>
      <c r="B1287" s="102"/>
      <c r="C1287" s="131"/>
      <c r="D1287" s="99" t="s">
        <v>40</v>
      </c>
      <c r="E1287" s="394" t="s">
        <v>42</v>
      </c>
      <c r="F1287" s="395"/>
      <c r="G1287" s="395"/>
      <c r="H1287" s="395"/>
      <c r="I1287" s="395"/>
      <c r="J1287" s="395"/>
      <c r="K1287" s="395"/>
      <c r="L1287" s="395"/>
      <c r="M1287" s="395"/>
      <c r="N1287" s="396"/>
      <c r="O1287" s="195" t="s">
        <v>123</v>
      </c>
      <c r="P1287" s="195" t="s">
        <v>57</v>
      </c>
    </row>
    <row r="1288" spans="1:16" ht="13.5" thickBot="1" x14ac:dyDescent="0.25">
      <c r="A1288" s="93" t="s">
        <v>34</v>
      </c>
      <c r="B1288" s="94" t="s">
        <v>39</v>
      </c>
      <c r="C1288" s="95" t="s">
        <v>38</v>
      </c>
      <c r="D1288" s="313" t="s">
        <v>37</v>
      </c>
      <c r="E1288" s="145">
        <v>1</v>
      </c>
      <c r="F1288" s="146">
        <v>2</v>
      </c>
      <c r="G1288" s="147">
        <v>3</v>
      </c>
      <c r="H1288" s="147">
        <v>4</v>
      </c>
      <c r="I1288" s="147">
        <v>5</v>
      </c>
      <c r="J1288" s="147">
        <v>6</v>
      </c>
      <c r="K1288" s="147">
        <v>7</v>
      </c>
      <c r="L1288" s="147">
        <v>8</v>
      </c>
      <c r="M1288" s="147">
        <v>9</v>
      </c>
      <c r="N1288" s="144">
        <v>10</v>
      </c>
      <c r="O1288" s="196" t="s">
        <v>55</v>
      </c>
      <c r="P1288" s="196" t="s">
        <v>113</v>
      </c>
    </row>
    <row r="1289" spans="1:16" x14ac:dyDescent="0.2">
      <c r="A1289" s="174">
        <v>1</v>
      </c>
      <c r="B1289" s="416" t="s">
        <v>27</v>
      </c>
      <c r="C1289" s="133" t="s">
        <v>77</v>
      </c>
      <c r="D1289" s="89" t="s">
        <v>4</v>
      </c>
      <c r="E1289" s="153"/>
      <c r="F1289" s="153"/>
      <c r="G1289" s="154"/>
      <c r="H1289" s="154"/>
      <c r="I1289" s="154"/>
      <c r="J1289" s="154"/>
      <c r="K1289" s="154"/>
      <c r="L1289" s="154"/>
      <c r="M1289" s="154"/>
      <c r="N1289" s="156"/>
      <c r="O1289" s="197" t="e">
        <f t="shared" ref="O1289:O1312" si="235">ROUND(AVERAGE(E1289:N1289),0)</f>
        <v>#DIV/0!</v>
      </c>
      <c r="P1289" s="198" t="e">
        <f>(STDEV(E1289:N1289))/R$42</f>
        <v>#DIV/0!</v>
      </c>
    </row>
    <row r="1290" spans="1:16" x14ac:dyDescent="0.2">
      <c r="A1290" s="174">
        <v>2</v>
      </c>
      <c r="B1290" s="417"/>
      <c r="C1290" s="178" t="s">
        <v>78</v>
      </c>
      <c r="D1290" s="90" t="s">
        <v>4</v>
      </c>
      <c r="E1290" s="148"/>
      <c r="F1290" s="148"/>
      <c r="G1290" s="149"/>
      <c r="H1290" s="149"/>
      <c r="I1290" s="149"/>
      <c r="J1290" s="149"/>
      <c r="K1290" s="149"/>
      <c r="L1290" s="149"/>
      <c r="M1290" s="149"/>
      <c r="N1290" s="157"/>
      <c r="O1290" s="197" t="e">
        <f t="shared" si="235"/>
        <v>#DIV/0!</v>
      </c>
      <c r="P1290" s="198" t="e">
        <f t="shared" ref="P1290:P1295" si="236">(STDEV(E1290:N1290))/R$42</f>
        <v>#DIV/0!</v>
      </c>
    </row>
    <row r="1291" spans="1:16" x14ac:dyDescent="0.2">
      <c r="A1291" s="174">
        <v>3</v>
      </c>
      <c r="B1291" s="417"/>
      <c r="C1291" s="133" t="s">
        <v>79</v>
      </c>
      <c r="D1291" s="90" t="s">
        <v>4</v>
      </c>
      <c r="E1291" s="148"/>
      <c r="F1291" s="148"/>
      <c r="G1291" s="149"/>
      <c r="H1291" s="149"/>
      <c r="I1291" s="149"/>
      <c r="J1291" s="149"/>
      <c r="K1291" s="149"/>
      <c r="L1291" s="149"/>
      <c r="M1291" s="149"/>
      <c r="N1291" s="157"/>
      <c r="O1291" s="197" t="e">
        <f t="shared" si="235"/>
        <v>#DIV/0!</v>
      </c>
      <c r="P1291" s="198" t="e">
        <f t="shared" si="236"/>
        <v>#DIV/0!</v>
      </c>
    </row>
    <row r="1292" spans="1:16" x14ac:dyDescent="0.2">
      <c r="A1292" s="174">
        <v>4</v>
      </c>
      <c r="B1292" s="418"/>
      <c r="C1292" s="133" t="s">
        <v>80</v>
      </c>
      <c r="D1292" s="90" t="s">
        <v>4</v>
      </c>
      <c r="E1292" s="148"/>
      <c r="F1292" s="148"/>
      <c r="G1292" s="149"/>
      <c r="H1292" s="149"/>
      <c r="I1292" s="149"/>
      <c r="J1292" s="149"/>
      <c r="K1292" s="149"/>
      <c r="L1292" s="149"/>
      <c r="M1292" s="149"/>
      <c r="N1292" s="157"/>
      <c r="O1292" s="197" t="e">
        <f t="shared" si="235"/>
        <v>#DIV/0!</v>
      </c>
      <c r="P1292" s="198" t="e">
        <f t="shared" si="236"/>
        <v>#DIV/0!</v>
      </c>
    </row>
    <row r="1293" spans="1:16" x14ac:dyDescent="0.2">
      <c r="A1293" s="174">
        <v>5</v>
      </c>
      <c r="B1293" s="419" t="s">
        <v>28</v>
      </c>
      <c r="C1293" s="134" t="s">
        <v>81</v>
      </c>
      <c r="D1293" s="127" t="s">
        <v>4</v>
      </c>
      <c r="E1293" s="148"/>
      <c r="F1293" s="148"/>
      <c r="G1293" s="149"/>
      <c r="H1293" s="149"/>
      <c r="I1293" s="149"/>
      <c r="J1293" s="149"/>
      <c r="K1293" s="149"/>
      <c r="L1293" s="149"/>
      <c r="M1293" s="149"/>
      <c r="N1293" s="157"/>
      <c r="O1293" s="197" t="e">
        <f t="shared" si="235"/>
        <v>#DIV/0!</v>
      </c>
      <c r="P1293" s="198" t="e">
        <f t="shared" si="236"/>
        <v>#DIV/0!</v>
      </c>
    </row>
    <row r="1294" spans="1:16" x14ac:dyDescent="0.2">
      <c r="A1294" s="174">
        <v>6</v>
      </c>
      <c r="B1294" s="420"/>
      <c r="C1294" s="134" t="s">
        <v>82</v>
      </c>
      <c r="D1294" s="127" t="s">
        <v>4</v>
      </c>
      <c r="E1294" s="148"/>
      <c r="F1294" s="148"/>
      <c r="G1294" s="169"/>
      <c r="H1294" s="149"/>
      <c r="I1294" s="149"/>
      <c r="J1294" s="149"/>
      <c r="K1294" s="149"/>
      <c r="L1294" s="149"/>
      <c r="M1294" s="149"/>
      <c r="N1294" s="157"/>
      <c r="O1294" s="197" t="e">
        <f t="shared" si="235"/>
        <v>#DIV/0!</v>
      </c>
      <c r="P1294" s="198" t="e">
        <f t="shared" si="236"/>
        <v>#DIV/0!</v>
      </c>
    </row>
    <row r="1295" spans="1:16" x14ac:dyDescent="0.2">
      <c r="A1295" s="174">
        <v>7</v>
      </c>
      <c r="B1295" s="421" t="s">
        <v>29</v>
      </c>
      <c r="C1295" s="133" t="s">
        <v>83</v>
      </c>
      <c r="D1295" s="90" t="s">
        <v>4</v>
      </c>
      <c r="E1295" s="148"/>
      <c r="F1295" s="148"/>
      <c r="G1295" s="149"/>
      <c r="H1295" s="149"/>
      <c r="I1295" s="149"/>
      <c r="J1295" s="149"/>
      <c r="K1295" s="149"/>
      <c r="L1295" s="149"/>
      <c r="M1295" s="149"/>
      <c r="N1295" s="157"/>
      <c r="O1295" s="197" t="e">
        <f t="shared" si="235"/>
        <v>#DIV/0!</v>
      </c>
      <c r="P1295" s="198" t="e">
        <f t="shared" si="236"/>
        <v>#DIV/0!</v>
      </c>
    </row>
    <row r="1296" spans="1:16" x14ac:dyDescent="0.2">
      <c r="A1296" s="174">
        <v>8</v>
      </c>
      <c r="B1296" s="417"/>
      <c r="C1296" s="133" t="s">
        <v>84</v>
      </c>
      <c r="D1296" s="90" t="s">
        <v>6</v>
      </c>
      <c r="E1296" s="148"/>
      <c r="F1296" s="148"/>
      <c r="G1296" s="149"/>
      <c r="H1296" s="149"/>
      <c r="I1296" s="149"/>
      <c r="J1296" s="149"/>
      <c r="K1296" s="149"/>
      <c r="L1296" s="149"/>
      <c r="M1296" s="149"/>
      <c r="N1296" s="157"/>
      <c r="O1296" s="197" t="e">
        <f t="shared" si="235"/>
        <v>#DIV/0!</v>
      </c>
      <c r="P1296" s="198" t="e">
        <f>(STDEV(E1296:N1296))/R$43</f>
        <v>#DIV/0!</v>
      </c>
    </row>
    <row r="1297" spans="1:16" x14ac:dyDescent="0.2">
      <c r="A1297" s="174">
        <v>9</v>
      </c>
      <c r="B1297" s="418"/>
      <c r="C1297" s="133" t="s">
        <v>85</v>
      </c>
      <c r="D1297" s="90" t="s">
        <v>4</v>
      </c>
      <c r="E1297" s="148"/>
      <c r="F1297" s="148"/>
      <c r="G1297" s="149"/>
      <c r="H1297" s="149"/>
      <c r="I1297" s="149"/>
      <c r="J1297" s="149"/>
      <c r="K1297" s="149"/>
      <c r="L1297" s="149"/>
      <c r="M1297" s="149"/>
      <c r="N1297" s="157"/>
      <c r="O1297" s="197" t="e">
        <f t="shared" si="235"/>
        <v>#DIV/0!</v>
      </c>
      <c r="P1297" s="198" t="e">
        <f t="shared" ref="P1297:P1298" si="237">(STDEV(E1297:N1297))/R$42</f>
        <v>#DIV/0!</v>
      </c>
    </row>
    <row r="1298" spans="1:16" x14ac:dyDescent="0.2">
      <c r="A1298" s="174">
        <v>10</v>
      </c>
      <c r="B1298" s="419" t="s">
        <v>101</v>
      </c>
      <c r="C1298" s="134" t="s">
        <v>86</v>
      </c>
      <c r="D1298" s="127" t="s">
        <v>4</v>
      </c>
      <c r="E1298" s="148"/>
      <c r="F1298" s="148"/>
      <c r="G1298" s="149"/>
      <c r="H1298" s="149"/>
      <c r="I1298" s="149"/>
      <c r="J1298" s="149"/>
      <c r="K1298" s="149"/>
      <c r="L1298" s="149"/>
      <c r="M1298" s="149"/>
      <c r="N1298" s="157"/>
      <c r="O1298" s="197" t="e">
        <f t="shared" si="235"/>
        <v>#DIV/0!</v>
      </c>
      <c r="P1298" s="198" t="e">
        <f t="shared" si="237"/>
        <v>#DIV/0!</v>
      </c>
    </row>
    <row r="1299" spans="1:16" x14ac:dyDescent="0.2">
      <c r="A1299" s="174">
        <v>11</v>
      </c>
      <c r="B1299" s="420"/>
      <c r="C1299" s="134" t="s">
        <v>87</v>
      </c>
      <c r="D1299" s="128" t="s">
        <v>6</v>
      </c>
      <c r="E1299" s="148"/>
      <c r="F1299" s="148"/>
      <c r="G1299" s="149"/>
      <c r="H1299" s="149"/>
      <c r="I1299" s="149"/>
      <c r="J1299" s="149"/>
      <c r="K1299" s="149"/>
      <c r="L1299" s="149"/>
      <c r="M1299" s="149"/>
      <c r="N1299" s="157"/>
      <c r="O1299" s="197" t="e">
        <f t="shared" si="235"/>
        <v>#DIV/0!</v>
      </c>
      <c r="P1299" s="198" t="e">
        <f>(STDEV(E1299:N1299))/R$43</f>
        <v>#DIV/0!</v>
      </c>
    </row>
    <row r="1300" spans="1:16" x14ac:dyDescent="0.2">
      <c r="A1300" s="174">
        <v>12</v>
      </c>
      <c r="B1300" s="421" t="s">
        <v>30</v>
      </c>
      <c r="C1300" s="179" t="s">
        <v>88</v>
      </c>
      <c r="D1300" s="91" t="s">
        <v>4</v>
      </c>
      <c r="E1300" s="148"/>
      <c r="F1300" s="148"/>
      <c r="G1300" s="149"/>
      <c r="H1300" s="149"/>
      <c r="I1300" s="149"/>
      <c r="J1300" s="149"/>
      <c r="K1300" s="149"/>
      <c r="L1300" s="149"/>
      <c r="M1300" s="149"/>
      <c r="N1300" s="157"/>
      <c r="O1300" s="197" t="e">
        <f t="shared" si="235"/>
        <v>#DIV/0!</v>
      </c>
      <c r="P1300" s="198" t="e">
        <f t="shared" ref="P1300:P1301" si="238">(STDEV(E1300:N1300))/R$42</f>
        <v>#DIV/0!</v>
      </c>
    </row>
    <row r="1301" spans="1:16" x14ac:dyDescent="0.2">
      <c r="A1301" s="174">
        <v>13</v>
      </c>
      <c r="B1301" s="418"/>
      <c r="C1301" s="133" t="s">
        <v>89</v>
      </c>
      <c r="D1301" s="90" t="s">
        <v>4</v>
      </c>
      <c r="E1301" s="148"/>
      <c r="F1301" s="148"/>
      <c r="G1301" s="149"/>
      <c r="H1301" s="149"/>
      <c r="I1301" s="149"/>
      <c r="J1301" s="149"/>
      <c r="K1301" s="149"/>
      <c r="L1301" s="149"/>
      <c r="M1301" s="149"/>
      <c r="N1301" s="157"/>
      <c r="O1301" s="197" t="e">
        <f t="shared" si="235"/>
        <v>#DIV/0!</v>
      </c>
      <c r="P1301" s="198" t="e">
        <f t="shared" si="238"/>
        <v>#DIV/0!</v>
      </c>
    </row>
    <row r="1302" spans="1:16" x14ac:dyDescent="0.2">
      <c r="A1302" s="174">
        <v>14</v>
      </c>
      <c r="B1302" s="419" t="s">
        <v>31</v>
      </c>
      <c r="C1302" s="134" t="s">
        <v>90</v>
      </c>
      <c r="D1302" s="128" t="s">
        <v>5</v>
      </c>
      <c r="E1302" s="148"/>
      <c r="F1302" s="148"/>
      <c r="G1302" s="149"/>
      <c r="H1302" s="149"/>
      <c r="I1302" s="149"/>
      <c r="J1302" s="149"/>
      <c r="K1302" s="149"/>
      <c r="L1302" s="149"/>
      <c r="M1302" s="149"/>
      <c r="N1302" s="157"/>
      <c r="O1302" s="197" t="e">
        <f t="shared" si="235"/>
        <v>#DIV/0!</v>
      </c>
      <c r="P1302" s="198" t="e">
        <f>(STDEV(E1302:N1302))/R$44</f>
        <v>#DIV/0!</v>
      </c>
    </row>
    <row r="1303" spans="1:16" x14ac:dyDescent="0.2">
      <c r="A1303" s="174">
        <v>15</v>
      </c>
      <c r="B1303" s="422"/>
      <c r="C1303" s="134" t="s">
        <v>91</v>
      </c>
      <c r="D1303" s="128" t="s">
        <v>6</v>
      </c>
      <c r="E1303" s="150"/>
      <c r="F1303" s="150"/>
      <c r="G1303" s="150"/>
      <c r="H1303" s="150"/>
      <c r="I1303" s="148"/>
      <c r="J1303" s="148"/>
      <c r="K1303" s="149"/>
      <c r="L1303" s="149"/>
      <c r="M1303" s="149"/>
      <c r="N1303" s="157"/>
      <c r="O1303" s="197" t="e">
        <f t="shared" si="235"/>
        <v>#DIV/0!</v>
      </c>
      <c r="P1303" s="198" t="e">
        <f>(STDEV(E1303:N1303))/R$43</f>
        <v>#DIV/0!</v>
      </c>
    </row>
    <row r="1304" spans="1:16" x14ac:dyDescent="0.2">
      <c r="A1304" s="174">
        <v>16</v>
      </c>
      <c r="B1304" s="422"/>
      <c r="C1304" s="134" t="s">
        <v>92</v>
      </c>
      <c r="D1304" s="127" t="s">
        <v>4</v>
      </c>
      <c r="E1304" s="151"/>
      <c r="F1304" s="151"/>
      <c r="G1304" s="151"/>
      <c r="H1304" s="151"/>
      <c r="I1304" s="151"/>
      <c r="J1304" s="152"/>
      <c r="K1304" s="149"/>
      <c r="L1304" s="149"/>
      <c r="M1304" s="149"/>
      <c r="N1304" s="157"/>
      <c r="O1304" s="197" t="e">
        <f t="shared" si="235"/>
        <v>#DIV/0!</v>
      </c>
      <c r="P1304" s="198" t="e">
        <f t="shared" ref="P1304:P1312" si="239">(STDEV(E1304:N1304))/R$42</f>
        <v>#DIV/0!</v>
      </c>
    </row>
    <row r="1305" spans="1:16" x14ac:dyDescent="0.2">
      <c r="A1305" s="175">
        <v>17</v>
      </c>
      <c r="B1305" s="422"/>
      <c r="C1305" s="134" t="s">
        <v>93</v>
      </c>
      <c r="D1305" s="127" t="s">
        <v>4</v>
      </c>
      <c r="E1305" s="151"/>
      <c r="F1305" s="151"/>
      <c r="G1305" s="151"/>
      <c r="H1305" s="151"/>
      <c r="I1305" s="151"/>
      <c r="J1305" s="152"/>
      <c r="K1305" s="149"/>
      <c r="L1305" s="149"/>
      <c r="M1305" s="149"/>
      <c r="N1305" s="157"/>
      <c r="O1305" s="197" t="e">
        <f t="shared" si="235"/>
        <v>#DIV/0!</v>
      </c>
      <c r="P1305" s="198" t="e">
        <f t="shared" si="239"/>
        <v>#DIV/0!</v>
      </c>
    </row>
    <row r="1306" spans="1:16" x14ac:dyDescent="0.2">
      <c r="A1306" s="175">
        <v>18</v>
      </c>
      <c r="B1306" s="420"/>
      <c r="C1306" s="134" t="s">
        <v>94</v>
      </c>
      <c r="D1306" s="127" t="s">
        <v>4</v>
      </c>
      <c r="E1306" s="151"/>
      <c r="F1306" s="151"/>
      <c r="G1306" s="151"/>
      <c r="H1306" s="151"/>
      <c r="I1306" s="151"/>
      <c r="J1306" s="152"/>
      <c r="K1306" s="149"/>
      <c r="L1306" s="149"/>
      <c r="M1306" s="149"/>
      <c r="N1306" s="157"/>
      <c r="O1306" s="197" t="e">
        <f t="shared" si="235"/>
        <v>#DIV/0!</v>
      </c>
      <c r="P1306" s="198" t="e">
        <f t="shared" si="239"/>
        <v>#DIV/0!</v>
      </c>
    </row>
    <row r="1307" spans="1:16" x14ac:dyDescent="0.2">
      <c r="A1307" s="175">
        <v>19</v>
      </c>
      <c r="B1307" s="421" t="s">
        <v>21</v>
      </c>
      <c r="C1307" s="133" t="s">
        <v>95</v>
      </c>
      <c r="D1307" s="90" t="s">
        <v>4</v>
      </c>
      <c r="E1307" s="151"/>
      <c r="F1307" s="151"/>
      <c r="G1307" s="151"/>
      <c r="H1307" s="151"/>
      <c r="I1307" s="151"/>
      <c r="J1307" s="152"/>
      <c r="K1307" s="149"/>
      <c r="L1307" s="149"/>
      <c r="M1307" s="149"/>
      <c r="N1307" s="157"/>
      <c r="O1307" s="197" t="e">
        <f t="shared" si="235"/>
        <v>#DIV/0!</v>
      </c>
      <c r="P1307" s="198" t="e">
        <f t="shared" si="239"/>
        <v>#DIV/0!</v>
      </c>
    </row>
    <row r="1308" spans="1:16" x14ac:dyDescent="0.2">
      <c r="A1308" s="175">
        <v>20</v>
      </c>
      <c r="B1308" s="417"/>
      <c r="C1308" s="133" t="s">
        <v>96</v>
      </c>
      <c r="D1308" s="90" t="s">
        <v>4</v>
      </c>
      <c r="E1308" s="151"/>
      <c r="F1308" s="151"/>
      <c r="G1308" s="151"/>
      <c r="H1308" s="151"/>
      <c r="I1308" s="151"/>
      <c r="J1308" s="152"/>
      <c r="K1308" s="149"/>
      <c r="L1308" s="149"/>
      <c r="M1308" s="149"/>
      <c r="N1308" s="157"/>
      <c r="O1308" s="197" t="e">
        <f t="shared" si="235"/>
        <v>#DIV/0!</v>
      </c>
      <c r="P1308" s="198" t="e">
        <f t="shared" si="239"/>
        <v>#DIV/0!</v>
      </c>
    </row>
    <row r="1309" spans="1:16" x14ac:dyDescent="0.2">
      <c r="A1309" s="175">
        <v>21</v>
      </c>
      <c r="B1309" s="418"/>
      <c r="C1309" s="133" t="s">
        <v>97</v>
      </c>
      <c r="D1309" s="90" t="s">
        <v>4</v>
      </c>
      <c r="E1309" s="151"/>
      <c r="F1309" s="151"/>
      <c r="G1309" s="151"/>
      <c r="H1309" s="151"/>
      <c r="I1309" s="151"/>
      <c r="J1309" s="152"/>
      <c r="K1309" s="149"/>
      <c r="L1309" s="149"/>
      <c r="M1309" s="149"/>
      <c r="N1309" s="157"/>
      <c r="O1309" s="197" t="e">
        <f t="shared" si="235"/>
        <v>#DIV/0!</v>
      </c>
      <c r="P1309" s="198" t="e">
        <f t="shared" si="239"/>
        <v>#DIV/0!</v>
      </c>
    </row>
    <row r="1310" spans="1:16" x14ac:dyDescent="0.2">
      <c r="A1310" s="175">
        <v>22</v>
      </c>
      <c r="B1310" s="419" t="s">
        <v>32</v>
      </c>
      <c r="C1310" s="134" t="s">
        <v>98</v>
      </c>
      <c r="D1310" s="127" t="s">
        <v>4</v>
      </c>
      <c r="E1310" s="151"/>
      <c r="F1310" s="151"/>
      <c r="G1310" s="151"/>
      <c r="H1310" s="151"/>
      <c r="I1310" s="151"/>
      <c r="J1310" s="152"/>
      <c r="K1310" s="149"/>
      <c r="L1310" s="149"/>
      <c r="M1310" s="149"/>
      <c r="N1310" s="157"/>
      <c r="O1310" s="197" t="e">
        <f t="shared" si="235"/>
        <v>#DIV/0!</v>
      </c>
      <c r="P1310" s="198" t="e">
        <f t="shared" si="239"/>
        <v>#DIV/0!</v>
      </c>
    </row>
    <row r="1311" spans="1:16" x14ac:dyDescent="0.2">
      <c r="A1311" s="175">
        <v>23</v>
      </c>
      <c r="B1311" s="422"/>
      <c r="C1311" s="134" t="s">
        <v>100</v>
      </c>
      <c r="D1311" s="129" t="s">
        <v>4</v>
      </c>
      <c r="E1311" s="151"/>
      <c r="F1311" s="151"/>
      <c r="G1311" s="151"/>
      <c r="H1311" s="151"/>
      <c r="I1311" s="151"/>
      <c r="J1311" s="152"/>
      <c r="K1311" s="149"/>
      <c r="L1311" s="149"/>
      <c r="M1311" s="149"/>
      <c r="N1311" s="157"/>
      <c r="O1311" s="197" t="e">
        <f t="shared" si="235"/>
        <v>#DIV/0!</v>
      </c>
      <c r="P1311" s="198" t="e">
        <f t="shared" si="239"/>
        <v>#DIV/0!</v>
      </c>
    </row>
    <row r="1312" spans="1:16" ht="13.5" thickBot="1" x14ac:dyDescent="0.25">
      <c r="A1312" s="189">
        <v>24</v>
      </c>
      <c r="B1312" s="423"/>
      <c r="C1312" s="135" t="s">
        <v>99</v>
      </c>
      <c r="D1312" s="130" t="s">
        <v>4</v>
      </c>
      <c r="E1312" s="158"/>
      <c r="F1312" s="158"/>
      <c r="G1312" s="158"/>
      <c r="H1312" s="158"/>
      <c r="I1312" s="158"/>
      <c r="J1312" s="158"/>
      <c r="K1312" s="159"/>
      <c r="L1312" s="159"/>
      <c r="M1312" s="159"/>
      <c r="N1312" s="160"/>
      <c r="O1312" s="197" t="e">
        <f t="shared" si="235"/>
        <v>#DIV/0!</v>
      </c>
      <c r="P1312" s="198" t="e">
        <f t="shared" si="239"/>
        <v>#DIV/0!</v>
      </c>
    </row>
    <row r="1313" spans="1:16" x14ac:dyDescent="0.2">
      <c r="A1313" s="26"/>
      <c r="K1313" s="26"/>
      <c r="M1313" s="26"/>
      <c r="N1313" s="26"/>
      <c r="O1313" s="26"/>
      <c r="P1313" s="26"/>
    </row>
    <row r="1314" spans="1:16" x14ac:dyDescent="0.2">
      <c r="A1314" s="217">
        <v>45</v>
      </c>
      <c r="B1314" s="103" t="s">
        <v>54</v>
      </c>
      <c r="C1314" s="314">
        <f>+AW$11</f>
        <v>0</v>
      </c>
      <c r="E1314" s="415">
        <f>+AW$11</f>
        <v>0</v>
      </c>
      <c r="F1314" s="415">
        <f t="shared" ref="F1314:N1314" si="240">+$AM301</f>
        <v>0</v>
      </c>
      <c r="G1314" s="415">
        <f t="shared" si="240"/>
        <v>0</v>
      </c>
      <c r="H1314" s="415">
        <f t="shared" si="240"/>
        <v>0</v>
      </c>
      <c r="I1314" s="415">
        <f t="shared" si="240"/>
        <v>0</v>
      </c>
      <c r="J1314" s="415">
        <f>+AW$11</f>
        <v>0</v>
      </c>
      <c r="K1314" s="415">
        <f t="shared" si="240"/>
        <v>0</v>
      </c>
      <c r="L1314" s="415">
        <f t="shared" si="240"/>
        <v>0</v>
      </c>
      <c r="M1314" s="415">
        <f t="shared" si="240"/>
        <v>0</v>
      </c>
      <c r="N1314" s="415">
        <f t="shared" si="240"/>
        <v>0</v>
      </c>
      <c r="O1314" s="26"/>
      <c r="P1314" s="26"/>
    </row>
    <row r="1315" spans="1:16" ht="13.5" thickBot="1" x14ac:dyDescent="0.25">
      <c r="A1315" s="26"/>
      <c r="K1315" s="26"/>
      <c r="M1315" s="26"/>
      <c r="N1315" s="26"/>
      <c r="O1315" s="195" t="s">
        <v>122</v>
      </c>
      <c r="P1315" s="195" t="s">
        <v>56</v>
      </c>
    </row>
    <row r="1316" spans="1:16" x14ac:dyDescent="0.2">
      <c r="A1316" s="101"/>
      <c r="B1316" s="102"/>
      <c r="C1316" s="131"/>
      <c r="D1316" s="99" t="s">
        <v>40</v>
      </c>
      <c r="E1316" s="394" t="s">
        <v>42</v>
      </c>
      <c r="F1316" s="395"/>
      <c r="G1316" s="395"/>
      <c r="H1316" s="395"/>
      <c r="I1316" s="395"/>
      <c r="J1316" s="395"/>
      <c r="K1316" s="395"/>
      <c r="L1316" s="395"/>
      <c r="M1316" s="395"/>
      <c r="N1316" s="396"/>
      <c r="O1316" s="195" t="s">
        <v>123</v>
      </c>
      <c r="P1316" s="195" t="s">
        <v>57</v>
      </c>
    </row>
    <row r="1317" spans="1:16" ht="13.5" thickBot="1" x14ac:dyDescent="0.25">
      <c r="A1317" s="93" t="s">
        <v>34</v>
      </c>
      <c r="B1317" s="94" t="s">
        <v>39</v>
      </c>
      <c r="C1317" s="95" t="s">
        <v>38</v>
      </c>
      <c r="D1317" s="313" t="s">
        <v>37</v>
      </c>
      <c r="E1317" s="145">
        <v>1</v>
      </c>
      <c r="F1317" s="146">
        <v>2</v>
      </c>
      <c r="G1317" s="147">
        <v>3</v>
      </c>
      <c r="H1317" s="147">
        <v>4</v>
      </c>
      <c r="I1317" s="147">
        <v>5</v>
      </c>
      <c r="J1317" s="147">
        <v>6</v>
      </c>
      <c r="K1317" s="147">
        <v>7</v>
      </c>
      <c r="L1317" s="147">
        <v>8</v>
      </c>
      <c r="M1317" s="147">
        <v>9</v>
      </c>
      <c r="N1317" s="144">
        <v>10</v>
      </c>
      <c r="O1317" s="196" t="s">
        <v>55</v>
      </c>
      <c r="P1317" s="196" t="s">
        <v>113</v>
      </c>
    </row>
    <row r="1318" spans="1:16" x14ac:dyDescent="0.2">
      <c r="A1318" s="174">
        <v>1</v>
      </c>
      <c r="B1318" s="416" t="s">
        <v>27</v>
      </c>
      <c r="C1318" s="133" t="s">
        <v>77</v>
      </c>
      <c r="D1318" s="89" t="s">
        <v>4</v>
      </c>
      <c r="E1318" s="153"/>
      <c r="F1318" s="153"/>
      <c r="G1318" s="154"/>
      <c r="H1318" s="154"/>
      <c r="I1318" s="154"/>
      <c r="J1318" s="154"/>
      <c r="K1318" s="154"/>
      <c r="L1318" s="154"/>
      <c r="M1318" s="154"/>
      <c r="N1318" s="156"/>
      <c r="O1318" s="197" t="e">
        <f t="shared" ref="O1318:O1341" si="241">ROUND(AVERAGE(E1318:N1318),0)</f>
        <v>#DIV/0!</v>
      </c>
      <c r="P1318" s="198" t="e">
        <f>(STDEV(E1318:N1318))/R$42</f>
        <v>#DIV/0!</v>
      </c>
    </row>
    <row r="1319" spans="1:16" x14ac:dyDescent="0.2">
      <c r="A1319" s="174">
        <v>2</v>
      </c>
      <c r="B1319" s="417"/>
      <c r="C1319" s="178" t="s">
        <v>78</v>
      </c>
      <c r="D1319" s="90" t="s">
        <v>4</v>
      </c>
      <c r="E1319" s="148"/>
      <c r="F1319" s="148"/>
      <c r="G1319" s="149"/>
      <c r="H1319" s="149"/>
      <c r="I1319" s="149"/>
      <c r="J1319" s="149"/>
      <c r="K1319" s="149"/>
      <c r="L1319" s="149"/>
      <c r="M1319" s="149"/>
      <c r="N1319" s="157"/>
      <c r="O1319" s="197" t="e">
        <f t="shared" si="241"/>
        <v>#DIV/0!</v>
      </c>
      <c r="P1319" s="198" t="e">
        <f t="shared" ref="P1319:P1324" si="242">(STDEV(E1319:N1319))/R$42</f>
        <v>#DIV/0!</v>
      </c>
    </row>
    <row r="1320" spans="1:16" x14ac:dyDescent="0.2">
      <c r="A1320" s="174">
        <v>3</v>
      </c>
      <c r="B1320" s="417"/>
      <c r="C1320" s="133" t="s">
        <v>79</v>
      </c>
      <c r="D1320" s="90" t="s">
        <v>4</v>
      </c>
      <c r="E1320" s="148"/>
      <c r="F1320" s="148"/>
      <c r="G1320" s="149"/>
      <c r="H1320" s="149"/>
      <c r="I1320" s="149"/>
      <c r="J1320" s="149"/>
      <c r="K1320" s="149"/>
      <c r="L1320" s="149"/>
      <c r="M1320" s="149"/>
      <c r="N1320" s="157"/>
      <c r="O1320" s="197" t="e">
        <f t="shared" si="241"/>
        <v>#DIV/0!</v>
      </c>
      <c r="P1320" s="198" t="e">
        <f t="shared" si="242"/>
        <v>#DIV/0!</v>
      </c>
    </row>
    <row r="1321" spans="1:16" x14ac:dyDescent="0.2">
      <c r="A1321" s="174">
        <v>4</v>
      </c>
      <c r="B1321" s="418"/>
      <c r="C1321" s="133" t="s">
        <v>80</v>
      </c>
      <c r="D1321" s="90" t="s">
        <v>4</v>
      </c>
      <c r="E1321" s="148"/>
      <c r="F1321" s="148"/>
      <c r="G1321" s="149"/>
      <c r="H1321" s="149"/>
      <c r="I1321" s="149"/>
      <c r="J1321" s="149"/>
      <c r="K1321" s="149"/>
      <c r="L1321" s="149"/>
      <c r="M1321" s="149"/>
      <c r="N1321" s="157"/>
      <c r="O1321" s="197" t="e">
        <f t="shared" si="241"/>
        <v>#DIV/0!</v>
      </c>
      <c r="P1321" s="198" t="e">
        <f t="shared" si="242"/>
        <v>#DIV/0!</v>
      </c>
    </row>
    <row r="1322" spans="1:16" x14ac:dyDescent="0.2">
      <c r="A1322" s="174">
        <v>5</v>
      </c>
      <c r="B1322" s="419" t="s">
        <v>28</v>
      </c>
      <c r="C1322" s="134" t="s">
        <v>81</v>
      </c>
      <c r="D1322" s="127" t="s">
        <v>4</v>
      </c>
      <c r="E1322" s="148"/>
      <c r="F1322" s="148"/>
      <c r="G1322" s="149"/>
      <c r="H1322" s="149"/>
      <c r="I1322" s="149"/>
      <c r="J1322" s="149"/>
      <c r="K1322" s="149"/>
      <c r="L1322" s="149"/>
      <c r="M1322" s="149"/>
      <c r="N1322" s="157"/>
      <c r="O1322" s="197" t="e">
        <f t="shared" si="241"/>
        <v>#DIV/0!</v>
      </c>
      <c r="P1322" s="198" t="e">
        <f t="shared" si="242"/>
        <v>#DIV/0!</v>
      </c>
    </row>
    <row r="1323" spans="1:16" x14ac:dyDescent="0.2">
      <c r="A1323" s="174">
        <v>6</v>
      </c>
      <c r="B1323" s="420"/>
      <c r="C1323" s="134" t="s">
        <v>82</v>
      </c>
      <c r="D1323" s="127" t="s">
        <v>4</v>
      </c>
      <c r="E1323" s="148"/>
      <c r="F1323" s="148"/>
      <c r="G1323" s="169"/>
      <c r="H1323" s="149"/>
      <c r="I1323" s="149"/>
      <c r="J1323" s="149"/>
      <c r="K1323" s="149"/>
      <c r="L1323" s="149"/>
      <c r="M1323" s="149"/>
      <c r="N1323" s="157"/>
      <c r="O1323" s="197" t="e">
        <f t="shared" si="241"/>
        <v>#DIV/0!</v>
      </c>
      <c r="P1323" s="198" t="e">
        <f t="shared" si="242"/>
        <v>#DIV/0!</v>
      </c>
    </row>
    <row r="1324" spans="1:16" x14ac:dyDescent="0.2">
      <c r="A1324" s="174">
        <v>7</v>
      </c>
      <c r="B1324" s="421" t="s">
        <v>29</v>
      </c>
      <c r="C1324" s="133" t="s">
        <v>83</v>
      </c>
      <c r="D1324" s="90" t="s">
        <v>4</v>
      </c>
      <c r="E1324" s="148"/>
      <c r="F1324" s="148"/>
      <c r="G1324" s="149"/>
      <c r="H1324" s="149"/>
      <c r="I1324" s="149"/>
      <c r="J1324" s="149"/>
      <c r="K1324" s="149"/>
      <c r="L1324" s="149"/>
      <c r="M1324" s="149"/>
      <c r="N1324" s="157"/>
      <c r="O1324" s="197" t="e">
        <f t="shared" si="241"/>
        <v>#DIV/0!</v>
      </c>
      <c r="P1324" s="198" t="e">
        <f t="shared" si="242"/>
        <v>#DIV/0!</v>
      </c>
    </row>
    <row r="1325" spans="1:16" x14ac:dyDescent="0.2">
      <c r="A1325" s="174">
        <v>8</v>
      </c>
      <c r="B1325" s="417"/>
      <c r="C1325" s="133" t="s">
        <v>84</v>
      </c>
      <c r="D1325" s="90" t="s">
        <v>6</v>
      </c>
      <c r="E1325" s="148"/>
      <c r="F1325" s="148"/>
      <c r="G1325" s="149"/>
      <c r="H1325" s="149"/>
      <c r="I1325" s="149"/>
      <c r="J1325" s="149"/>
      <c r="K1325" s="149"/>
      <c r="L1325" s="149"/>
      <c r="M1325" s="149"/>
      <c r="N1325" s="157"/>
      <c r="O1325" s="197" t="e">
        <f t="shared" si="241"/>
        <v>#DIV/0!</v>
      </c>
      <c r="P1325" s="198" t="e">
        <f>(STDEV(E1325:N1325))/R$43</f>
        <v>#DIV/0!</v>
      </c>
    </row>
    <row r="1326" spans="1:16" x14ac:dyDescent="0.2">
      <c r="A1326" s="174">
        <v>9</v>
      </c>
      <c r="B1326" s="418"/>
      <c r="C1326" s="133" t="s">
        <v>85</v>
      </c>
      <c r="D1326" s="90" t="s">
        <v>4</v>
      </c>
      <c r="E1326" s="148"/>
      <c r="F1326" s="148"/>
      <c r="G1326" s="149"/>
      <c r="H1326" s="149"/>
      <c r="I1326" s="149"/>
      <c r="J1326" s="149"/>
      <c r="K1326" s="149"/>
      <c r="L1326" s="149"/>
      <c r="M1326" s="149"/>
      <c r="N1326" s="157"/>
      <c r="O1326" s="197" t="e">
        <f t="shared" si="241"/>
        <v>#DIV/0!</v>
      </c>
      <c r="P1326" s="198" t="e">
        <f t="shared" ref="P1326:P1327" si="243">(STDEV(E1326:N1326))/R$42</f>
        <v>#DIV/0!</v>
      </c>
    </row>
    <row r="1327" spans="1:16" x14ac:dyDescent="0.2">
      <c r="A1327" s="174">
        <v>10</v>
      </c>
      <c r="B1327" s="419" t="s">
        <v>101</v>
      </c>
      <c r="C1327" s="134" t="s">
        <v>86</v>
      </c>
      <c r="D1327" s="127" t="s">
        <v>4</v>
      </c>
      <c r="E1327" s="148"/>
      <c r="F1327" s="148"/>
      <c r="G1327" s="149"/>
      <c r="H1327" s="149"/>
      <c r="I1327" s="149"/>
      <c r="J1327" s="149"/>
      <c r="K1327" s="149"/>
      <c r="L1327" s="149"/>
      <c r="M1327" s="149"/>
      <c r="N1327" s="157"/>
      <c r="O1327" s="197" t="e">
        <f t="shared" si="241"/>
        <v>#DIV/0!</v>
      </c>
      <c r="P1327" s="198" t="e">
        <f t="shared" si="243"/>
        <v>#DIV/0!</v>
      </c>
    </row>
    <row r="1328" spans="1:16" x14ac:dyDescent="0.2">
      <c r="A1328" s="174">
        <v>11</v>
      </c>
      <c r="B1328" s="420"/>
      <c r="C1328" s="134" t="s">
        <v>87</v>
      </c>
      <c r="D1328" s="128" t="s">
        <v>6</v>
      </c>
      <c r="E1328" s="148"/>
      <c r="F1328" s="148"/>
      <c r="G1328" s="149"/>
      <c r="H1328" s="149"/>
      <c r="I1328" s="149"/>
      <c r="J1328" s="149"/>
      <c r="K1328" s="149"/>
      <c r="L1328" s="149"/>
      <c r="M1328" s="149"/>
      <c r="N1328" s="157"/>
      <c r="O1328" s="197" t="e">
        <f t="shared" si="241"/>
        <v>#DIV/0!</v>
      </c>
      <c r="P1328" s="198" t="e">
        <f>(STDEV(E1328:N1328))/R$43</f>
        <v>#DIV/0!</v>
      </c>
    </row>
    <row r="1329" spans="1:16" x14ac:dyDescent="0.2">
      <c r="A1329" s="174">
        <v>12</v>
      </c>
      <c r="B1329" s="421" t="s">
        <v>30</v>
      </c>
      <c r="C1329" s="179" t="s">
        <v>88</v>
      </c>
      <c r="D1329" s="91" t="s">
        <v>4</v>
      </c>
      <c r="E1329" s="148"/>
      <c r="F1329" s="148"/>
      <c r="G1329" s="149"/>
      <c r="H1329" s="149"/>
      <c r="I1329" s="149"/>
      <c r="J1329" s="149"/>
      <c r="K1329" s="149"/>
      <c r="L1329" s="149"/>
      <c r="M1329" s="149"/>
      <c r="N1329" s="157"/>
      <c r="O1329" s="197" t="e">
        <f t="shared" si="241"/>
        <v>#DIV/0!</v>
      </c>
      <c r="P1329" s="198" t="e">
        <f t="shared" ref="P1329:P1330" si="244">(STDEV(E1329:N1329))/R$42</f>
        <v>#DIV/0!</v>
      </c>
    </row>
    <row r="1330" spans="1:16" x14ac:dyDescent="0.2">
      <c r="A1330" s="174">
        <v>13</v>
      </c>
      <c r="B1330" s="418"/>
      <c r="C1330" s="133" t="s">
        <v>89</v>
      </c>
      <c r="D1330" s="90" t="s">
        <v>4</v>
      </c>
      <c r="E1330" s="148"/>
      <c r="F1330" s="148"/>
      <c r="G1330" s="149"/>
      <c r="H1330" s="149"/>
      <c r="I1330" s="149"/>
      <c r="J1330" s="149"/>
      <c r="K1330" s="149"/>
      <c r="L1330" s="149"/>
      <c r="M1330" s="149"/>
      <c r="N1330" s="157"/>
      <c r="O1330" s="197" t="e">
        <f t="shared" si="241"/>
        <v>#DIV/0!</v>
      </c>
      <c r="P1330" s="198" t="e">
        <f t="shared" si="244"/>
        <v>#DIV/0!</v>
      </c>
    </row>
    <row r="1331" spans="1:16" x14ac:dyDescent="0.2">
      <c r="A1331" s="174">
        <v>14</v>
      </c>
      <c r="B1331" s="419" t="s">
        <v>31</v>
      </c>
      <c r="C1331" s="134" t="s">
        <v>90</v>
      </c>
      <c r="D1331" s="128" t="s">
        <v>5</v>
      </c>
      <c r="E1331" s="148"/>
      <c r="F1331" s="148"/>
      <c r="G1331" s="149"/>
      <c r="H1331" s="149"/>
      <c r="I1331" s="149"/>
      <c r="J1331" s="149"/>
      <c r="K1331" s="149"/>
      <c r="L1331" s="149"/>
      <c r="M1331" s="149"/>
      <c r="N1331" s="157"/>
      <c r="O1331" s="197" t="e">
        <f t="shared" si="241"/>
        <v>#DIV/0!</v>
      </c>
      <c r="P1331" s="198" t="e">
        <f>(STDEV(E1331:N1331))/R$44</f>
        <v>#DIV/0!</v>
      </c>
    </row>
    <row r="1332" spans="1:16" x14ac:dyDescent="0.2">
      <c r="A1332" s="174">
        <v>15</v>
      </c>
      <c r="B1332" s="422"/>
      <c r="C1332" s="134" t="s">
        <v>91</v>
      </c>
      <c r="D1332" s="128" t="s">
        <v>6</v>
      </c>
      <c r="E1332" s="150"/>
      <c r="F1332" s="150"/>
      <c r="G1332" s="150"/>
      <c r="H1332" s="150"/>
      <c r="I1332" s="148"/>
      <c r="J1332" s="148"/>
      <c r="K1332" s="149"/>
      <c r="L1332" s="149"/>
      <c r="M1332" s="149"/>
      <c r="N1332" s="157"/>
      <c r="O1332" s="197" t="e">
        <f t="shared" si="241"/>
        <v>#DIV/0!</v>
      </c>
      <c r="P1332" s="198" t="e">
        <f>(STDEV(E1332:N1332))/R$43</f>
        <v>#DIV/0!</v>
      </c>
    </row>
    <row r="1333" spans="1:16" x14ac:dyDescent="0.2">
      <c r="A1333" s="174">
        <v>16</v>
      </c>
      <c r="B1333" s="422"/>
      <c r="C1333" s="134" t="s">
        <v>92</v>
      </c>
      <c r="D1333" s="127" t="s">
        <v>4</v>
      </c>
      <c r="E1333" s="151"/>
      <c r="F1333" s="151"/>
      <c r="G1333" s="151"/>
      <c r="H1333" s="151"/>
      <c r="I1333" s="151"/>
      <c r="J1333" s="152"/>
      <c r="K1333" s="149"/>
      <c r="L1333" s="149"/>
      <c r="M1333" s="149"/>
      <c r="N1333" s="157"/>
      <c r="O1333" s="197" t="e">
        <f t="shared" si="241"/>
        <v>#DIV/0!</v>
      </c>
      <c r="P1333" s="198" t="e">
        <f t="shared" ref="P1333:P1341" si="245">(STDEV(E1333:N1333))/R$42</f>
        <v>#DIV/0!</v>
      </c>
    </row>
    <row r="1334" spans="1:16" x14ac:dyDescent="0.2">
      <c r="A1334" s="175">
        <v>17</v>
      </c>
      <c r="B1334" s="422"/>
      <c r="C1334" s="134" t="s">
        <v>93</v>
      </c>
      <c r="D1334" s="127" t="s">
        <v>4</v>
      </c>
      <c r="E1334" s="151"/>
      <c r="F1334" s="151"/>
      <c r="G1334" s="151"/>
      <c r="H1334" s="151"/>
      <c r="I1334" s="151"/>
      <c r="J1334" s="152"/>
      <c r="K1334" s="149"/>
      <c r="L1334" s="149"/>
      <c r="M1334" s="149"/>
      <c r="N1334" s="157"/>
      <c r="O1334" s="197" t="e">
        <f t="shared" si="241"/>
        <v>#DIV/0!</v>
      </c>
      <c r="P1334" s="198" t="e">
        <f t="shared" si="245"/>
        <v>#DIV/0!</v>
      </c>
    </row>
    <row r="1335" spans="1:16" x14ac:dyDescent="0.2">
      <c r="A1335" s="175">
        <v>18</v>
      </c>
      <c r="B1335" s="420"/>
      <c r="C1335" s="134" t="s">
        <v>94</v>
      </c>
      <c r="D1335" s="127" t="s">
        <v>4</v>
      </c>
      <c r="E1335" s="151"/>
      <c r="F1335" s="151"/>
      <c r="G1335" s="151"/>
      <c r="H1335" s="151"/>
      <c r="I1335" s="151"/>
      <c r="J1335" s="152"/>
      <c r="K1335" s="149"/>
      <c r="L1335" s="149"/>
      <c r="M1335" s="149"/>
      <c r="N1335" s="157"/>
      <c r="O1335" s="197" t="e">
        <f t="shared" si="241"/>
        <v>#DIV/0!</v>
      </c>
      <c r="P1335" s="198" t="e">
        <f t="shared" si="245"/>
        <v>#DIV/0!</v>
      </c>
    </row>
    <row r="1336" spans="1:16" x14ac:dyDescent="0.2">
      <c r="A1336" s="175">
        <v>19</v>
      </c>
      <c r="B1336" s="421" t="s">
        <v>21</v>
      </c>
      <c r="C1336" s="133" t="s">
        <v>95</v>
      </c>
      <c r="D1336" s="90" t="s">
        <v>4</v>
      </c>
      <c r="E1336" s="151"/>
      <c r="F1336" s="151"/>
      <c r="G1336" s="151"/>
      <c r="H1336" s="151"/>
      <c r="I1336" s="151"/>
      <c r="J1336" s="152"/>
      <c r="K1336" s="149"/>
      <c r="L1336" s="149"/>
      <c r="M1336" s="149"/>
      <c r="N1336" s="157"/>
      <c r="O1336" s="197" t="e">
        <f t="shared" si="241"/>
        <v>#DIV/0!</v>
      </c>
      <c r="P1336" s="198" t="e">
        <f t="shared" si="245"/>
        <v>#DIV/0!</v>
      </c>
    </row>
    <row r="1337" spans="1:16" x14ac:dyDescent="0.2">
      <c r="A1337" s="175">
        <v>20</v>
      </c>
      <c r="B1337" s="417"/>
      <c r="C1337" s="133" t="s">
        <v>96</v>
      </c>
      <c r="D1337" s="90" t="s">
        <v>4</v>
      </c>
      <c r="E1337" s="151"/>
      <c r="F1337" s="151"/>
      <c r="G1337" s="151"/>
      <c r="H1337" s="151"/>
      <c r="I1337" s="151"/>
      <c r="J1337" s="152"/>
      <c r="K1337" s="149"/>
      <c r="L1337" s="149"/>
      <c r="M1337" s="149"/>
      <c r="N1337" s="157"/>
      <c r="O1337" s="197" t="e">
        <f t="shared" si="241"/>
        <v>#DIV/0!</v>
      </c>
      <c r="P1337" s="198" t="e">
        <f t="shared" si="245"/>
        <v>#DIV/0!</v>
      </c>
    </row>
    <row r="1338" spans="1:16" x14ac:dyDescent="0.2">
      <c r="A1338" s="175">
        <v>21</v>
      </c>
      <c r="B1338" s="418"/>
      <c r="C1338" s="133" t="s">
        <v>97</v>
      </c>
      <c r="D1338" s="90" t="s">
        <v>4</v>
      </c>
      <c r="E1338" s="151"/>
      <c r="F1338" s="151"/>
      <c r="G1338" s="151"/>
      <c r="H1338" s="151"/>
      <c r="I1338" s="151"/>
      <c r="J1338" s="152"/>
      <c r="K1338" s="149"/>
      <c r="L1338" s="149"/>
      <c r="M1338" s="149"/>
      <c r="N1338" s="157"/>
      <c r="O1338" s="197" t="e">
        <f t="shared" si="241"/>
        <v>#DIV/0!</v>
      </c>
      <c r="P1338" s="198" t="e">
        <f t="shared" si="245"/>
        <v>#DIV/0!</v>
      </c>
    </row>
    <row r="1339" spans="1:16" x14ac:dyDescent="0.2">
      <c r="A1339" s="175">
        <v>22</v>
      </c>
      <c r="B1339" s="419" t="s">
        <v>32</v>
      </c>
      <c r="C1339" s="134" t="s">
        <v>98</v>
      </c>
      <c r="D1339" s="127" t="s">
        <v>4</v>
      </c>
      <c r="E1339" s="151"/>
      <c r="F1339" s="151"/>
      <c r="G1339" s="151"/>
      <c r="H1339" s="151"/>
      <c r="I1339" s="151"/>
      <c r="J1339" s="152"/>
      <c r="K1339" s="149"/>
      <c r="L1339" s="149"/>
      <c r="M1339" s="149"/>
      <c r="N1339" s="157"/>
      <c r="O1339" s="197" t="e">
        <f t="shared" si="241"/>
        <v>#DIV/0!</v>
      </c>
      <c r="P1339" s="198" t="e">
        <f t="shared" si="245"/>
        <v>#DIV/0!</v>
      </c>
    </row>
    <row r="1340" spans="1:16" x14ac:dyDescent="0.2">
      <c r="A1340" s="175">
        <v>23</v>
      </c>
      <c r="B1340" s="422"/>
      <c r="C1340" s="134" t="s">
        <v>100</v>
      </c>
      <c r="D1340" s="129" t="s">
        <v>4</v>
      </c>
      <c r="E1340" s="151"/>
      <c r="F1340" s="151"/>
      <c r="G1340" s="151"/>
      <c r="H1340" s="151"/>
      <c r="I1340" s="151"/>
      <c r="J1340" s="152"/>
      <c r="K1340" s="149"/>
      <c r="L1340" s="149"/>
      <c r="M1340" s="149"/>
      <c r="N1340" s="157"/>
      <c r="O1340" s="197" t="e">
        <f t="shared" si="241"/>
        <v>#DIV/0!</v>
      </c>
      <c r="P1340" s="198" t="e">
        <f t="shared" si="245"/>
        <v>#DIV/0!</v>
      </c>
    </row>
    <row r="1341" spans="1:16" ht="13.5" thickBot="1" x14ac:dyDescent="0.25">
      <c r="A1341" s="189">
        <v>24</v>
      </c>
      <c r="B1341" s="423"/>
      <c r="C1341" s="135" t="s">
        <v>99</v>
      </c>
      <c r="D1341" s="130" t="s">
        <v>4</v>
      </c>
      <c r="E1341" s="158"/>
      <c r="F1341" s="158"/>
      <c r="G1341" s="158"/>
      <c r="H1341" s="158"/>
      <c r="I1341" s="158"/>
      <c r="J1341" s="158"/>
      <c r="K1341" s="159"/>
      <c r="L1341" s="159"/>
      <c r="M1341" s="159"/>
      <c r="N1341" s="160"/>
      <c r="O1341" s="197" t="e">
        <f t="shared" si="241"/>
        <v>#DIV/0!</v>
      </c>
      <c r="P1341" s="198" t="e">
        <f t="shared" si="245"/>
        <v>#DIV/0!</v>
      </c>
    </row>
    <row r="1342" spans="1:16" x14ac:dyDescent="0.2">
      <c r="A1342" s="26"/>
      <c r="K1342" s="26"/>
      <c r="M1342" s="26"/>
      <c r="N1342" s="26"/>
      <c r="O1342" s="26"/>
      <c r="P1342" s="26"/>
    </row>
    <row r="1343" spans="1:16" x14ac:dyDescent="0.2">
      <c r="A1343" s="217">
        <v>46</v>
      </c>
      <c r="B1343" s="103" t="s">
        <v>54</v>
      </c>
      <c r="C1343" s="314">
        <f>+AX$11</f>
        <v>0</v>
      </c>
      <c r="E1343" s="415">
        <f>+AX$11</f>
        <v>0</v>
      </c>
      <c r="F1343" s="415">
        <f t="shared" ref="F1343:N1343" si="246">+$AN301</f>
        <v>0</v>
      </c>
      <c r="G1343" s="415">
        <f t="shared" si="246"/>
        <v>0</v>
      </c>
      <c r="H1343" s="415">
        <f t="shared" si="246"/>
        <v>0</v>
      </c>
      <c r="I1343" s="415">
        <f t="shared" si="246"/>
        <v>0</v>
      </c>
      <c r="J1343" s="415">
        <f>+AX$11</f>
        <v>0</v>
      </c>
      <c r="K1343" s="415">
        <f t="shared" si="246"/>
        <v>0</v>
      </c>
      <c r="L1343" s="415">
        <f t="shared" si="246"/>
        <v>0</v>
      </c>
      <c r="M1343" s="415">
        <f t="shared" si="246"/>
        <v>0</v>
      </c>
      <c r="N1343" s="415">
        <f t="shared" si="246"/>
        <v>0</v>
      </c>
      <c r="O1343" s="26"/>
      <c r="P1343" s="26"/>
    </row>
    <row r="1344" spans="1:16" ht="13.5" thickBot="1" x14ac:dyDescent="0.25">
      <c r="A1344" s="26"/>
      <c r="K1344" s="26"/>
      <c r="M1344" s="26"/>
      <c r="N1344" s="26"/>
      <c r="O1344" s="195" t="s">
        <v>122</v>
      </c>
      <c r="P1344" s="195" t="s">
        <v>56</v>
      </c>
    </row>
    <row r="1345" spans="1:16" x14ac:dyDescent="0.2">
      <c r="A1345" s="101"/>
      <c r="B1345" s="102"/>
      <c r="C1345" s="131"/>
      <c r="D1345" s="99" t="s">
        <v>40</v>
      </c>
      <c r="E1345" s="394" t="s">
        <v>42</v>
      </c>
      <c r="F1345" s="395"/>
      <c r="G1345" s="395"/>
      <c r="H1345" s="395"/>
      <c r="I1345" s="395"/>
      <c r="J1345" s="395"/>
      <c r="K1345" s="395"/>
      <c r="L1345" s="395"/>
      <c r="M1345" s="395"/>
      <c r="N1345" s="396"/>
      <c r="O1345" s="195" t="s">
        <v>123</v>
      </c>
      <c r="P1345" s="195" t="s">
        <v>57</v>
      </c>
    </row>
    <row r="1346" spans="1:16" ht="13.5" thickBot="1" x14ac:dyDescent="0.25">
      <c r="A1346" s="93" t="s">
        <v>34</v>
      </c>
      <c r="B1346" s="94" t="s">
        <v>39</v>
      </c>
      <c r="C1346" s="95" t="s">
        <v>38</v>
      </c>
      <c r="D1346" s="313" t="s">
        <v>37</v>
      </c>
      <c r="E1346" s="145">
        <v>1</v>
      </c>
      <c r="F1346" s="146">
        <v>2</v>
      </c>
      <c r="G1346" s="147">
        <v>3</v>
      </c>
      <c r="H1346" s="147">
        <v>4</v>
      </c>
      <c r="I1346" s="147">
        <v>5</v>
      </c>
      <c r="J1346" s="147">
        <v>6</v>
      </c>
      <c r="K1346" s="147">
        <v>7</v>
      </c>
      <c r="L1346" s="147">
        <v>8</v>
      </c>
      <c r="M1346" s="147">
        <v>9</v>
      </c>
      <c r="N1346" s="144">
        <v>10</v>
      </c>
      <c r="O1346" s="196" t="s">
        <v>55</v>
      </c>
      <c r="P1346" s="196" t="s">
        <v>113</v>
      </c>
    </row>
    <row r="1347" spans="1:16" x14ac:dyDescent="0.2">
      <c r="A1347" s="174">
        <v>1</v>
      </c>
      <c r="B1347" s="416" t="s">
        <v>27</v>
      </c>
      <c r="C1347" s="133" t="s">
        <v>77</v>
      </c>
      <c r="D1347" s="89" t="s">
        <v>4</v>
      </c>
      <c r="E1347" s="153"/>
      <c r="F1347" s="153"/>
      <c r="G1347" s="154"/>
      <c r="H1347" s="154"/>
      <c r="I1347" s="154"/>
      <c r="J1347" s="154"/>
      <c r="K1347" s="154"/>
      <c r="L1347" s="154"/>
      <c r="M1347" s="154"/>
      <c r="N1347" s="156"/>
      <c r="O1347" s="197" t="e">
        <f t="shared" ref="O1347:O1370" si="247">ROUND(AVERAGE(E1347:N1347),0)</f>
        <v>#DIV/0!</v>
      </c>
      <c r="P1347" s="198" t="e">
        <f>(STDEV(E1347:N1347))/R$42</f>
        <v>#DIV/0!</v>
      </c>
    </row>
    <row r="1348" spans="1:16" x14ac:dyDescent="0.2">
      <c r="A1348" s="174">
        <v>2</v>
      </c>
      <c r="B1348" s="417"/>
      <c r="C1348" s="178" t="s">
        <v>78</v>
      </c>
      <c r="D1348" s="90" t="s">
        <v>4</v>
      </c>
      <c r="E1348" s="148"/>
      <c r="F1348" s="148"/>
      <c r="G1348" s="149"/>
      <c r="H1348" s="149"/>
      <c r="I1348" s="149"/>
      <c r="J1348" s="149"/>
      <c r="K1348" s="149"/>
      <c r="L1348" s="149"/>
      <c r="M1348" s="149"/>
      <c r="N1348" s="157"/>
      <c r="O1348" s="197" t="e">
        <f t="shared" si="247"/>
        <v>#DIV/0!</v>
      </c>
      <c r="P1348" s="198" t="e">
        <f t="shared" ref="P1348:P1353" si="248">(STDEV(E1348:N1348))/R$42</f>
        <v>#DIV/0!</v>
      </c>
    </row>
    <row r="1349" spans="1:16" x14ac:dyDescent="0.2">
      <c r="A1349" s="174">
        <v>3</v>
      </c>
      <c r="B1349" s="417"/>
      <c r="C1349" s="133" t="s">
        <v>79</v>
      </c>
      <c r="D1349" s="90" t="s">
        <v>4</v>
      </c>
      <c r="E1349" s="148"/>
      <c r="F1349" s="148"/>
      <c r="G1349" s="149"/>
      <c r="H1349" s="149"/>
      <c r="I1349" s="149"/>
      <c r="J1349" s="149"/>
      <c r="K1349" s="149"/>
      <c r="L1349" s="149"/>
      <c r="M1349" s="149"/>
      <c r="N1349" s="157"/>
      <c r="O1349" s="197" t="e">
        <f t="shared" si="247"/>
        <v>#DIV/0!</v>
      </c>
      <c r="P1349" s="198" t="e">
        <f t="shared" si="248"/>
        <v>#DIV/0!</v>
      </c>
    </row>
    <row r="1350" spans="1:16" x14ac:dyDescent="0.2">
      <c r="A1350" s="174">
        <v>4</v>
      </c>
      <c r="B1350" s="418"/>
      <c r="C1350" s="133" t="s">
        <v>80</v>
      </c>
      <c r="D1350" s="90" t="s">
        <v>4</v>
      </c>
      <c r="E1350" s="148"/>
      <c r="F1350" s="148"/>
      <c r="G1350" s="149"/>
      <c r="H1350" s="149"/>
      <c r="I1350" s="149"/>
      <c r="J1350" s="149"/>
      <c r="K1350" s="149"/>
      <c r="L1350" s="149"/>
      <c r="M1350" s="149"/>
      <c r="N1350" s="157"/>
      <c r="O1350" s="197" t="e">
        <f t="shared" si="247"/>
        <v>#DIV/0!</v>
      </c>
      <c r="P1350" s="198" t="e">
        <f t="shared" si="248"/>
        <v>#DIV/0!</v>
      </c>
    </row>
    <row r="1351" spans="1:16" x14ac:dyDescent="0.2">
      <c r="A1351" s="174">
        <v>5</v>
      </c>
      <c r="B1351" s="419" t="s">
        <v>28</v>
      </c>
      <c r="C1351" s="134" t="s">
        <v>81</v>
      </c>
      <c r="D1351" s="127" t="s">
        <v>4</v>
      </c>
      <c r="E1351" s="148"/>
      <c r="F1351" s="148"/>
      <c r="G1351" s="149"/>
      <c r="H1351" s="149"/>
      <c r="I1351" s="149"/>
      <c r="J1351" s="149"/>
      <c r="K1351" s="149"/>
      <c r="L1351" s="149"/>
      <c r="M1351" s="149"/>
      <c r="N1351" s="157"/>
      <c r="O1351" s="197" t="e">
        <f t="shared" si="247"/>
        <v>#DIV/0!</v>
      </c>
      <c r="P1351" s="198" t="e">
        <f t="shared" si="248"/>
        <v>#DIV/0!</v>
      </c>
    </row>
    <row r="1352" spans="1:16" x14ac:dyDescent="0.2">
      <c r="A1352" s="174">
        <v>6</v>
      </c>
      <c r="B1352" s="420"/>
      <c r="C1352" s="134" t="s">
        <v>82</v>
      </c>
      <c r="D1352" s="127" t="s">
        <v>4</v>
      </c>
      <c r="E1352" s="148"/>
      <c r="F1352" s="148"/>
      <c r="G1352" s="169"/>
      <c r="H1352" s="149"/>
      <c r="I1352" s="149"/>
      <c r="J1352" s="149"/>
      <c r="K1352" s="149"/>
      <c r="L1352" s="149"/>
      <c r="M1352" s="149"/>
      <c r="N1352" s="157"/>
      <c r="O1352" s="197" t="e">
        <f t="shared" si="247"/>
        <v>#DIV/0!</v>
      </c>
      <c r="P1352" s="198" t="e">
        <f t="shared" si="248"/>
        <v>#DIV/0!</v>
      </c>
    </row>
    <row r="1353" spans="1:16" x14ac:dyDescent="0.2">
      <c r="A1353" s="174">
        <v>7</v>
      </c>
      <c r="B1353" s="421" t="s">
        <v>29</v>
      </c>
      <c r="C1353" s="133" t="s">
        <v>83</v>
      </c>
      <c r="D1353" s="90" t="s">
        <v>4</v>
      </c>
      <c r="E1353" s="148"/>
      <c r="F1353" s="148"/>
      <c r="G1353" s="149"/>
      <c r="H1353" s="149"/>
      <c r="I1353" s="149"/>
      <c r="J1353" s="149"/>
      <c r="K1353" s="149"/>
      <c r="L1353" s="149"/>
      <c r="M1353" s="149"/>
      <c r="N1353" s="157"/>
      <c r="O1353" s="197" t="e">
        <f t="shared" si="247"/>
        <v>#DIV/0!</v>
      </c>
      <c r="P1353" s="198" t="e">
        <f t="shared" si="248"/>
        <v>#DIV/0!</v>
      </c>
    </row>
    <row r="1354" spans="1:16" x14ac:dyDescent="0.2">
      <c r="A1354" s="174">
        <v>8</v>
      </c>
      <c r="B1354" s="417"/>
      <c r="C1354" s="133" t="s">
        <v>84</v>
      </c>
      <c r="D1354" s="90" t="s">
        <v>6</v>
      </c>
      <c r="E1354" s="148"/>
      <c r="F1354" s="148"/>
      <c r="G1354" s="149"/>
      <c r="H1354" s="149"/>
      <c r="I1354" s="149"/>
      <c r="J1354" s="149"/>
      <c r="K1354" s="149"/>
      <c r="L1354" s="149"/>
      <c r="M1354" s="149"/>
      <c r="N1354" s="157"/>
      <c r="O1354" s="197" t="e">
        <f t="shared" si="247"/>
        <v>#DIV/0!</v>
      </c>
      <c r="P1354" s="198" t="e">
        <f>(STDEV(E1354:N1354))/R$43</f>
        <v>#DIV/0!</v>
      </c>
    </row>
    <row r="1355" spans="1:16" x14ac:dyDescent="0.2">
      <c r="A1355" s="174">
        <v>9</v>
      </c>
      <c r="B1355" s="418"/>
      <c r="C1355" s="133" t="s">
        <v>85</v>
      </c>
      <c r="D1355" s="90" t="s">
        <v>4</v>
      </c>
      <c r="E1355" s="148"/>
      <c r="F1355" s="148"/>
      <c r="G1355" s="149"/>
      <c r="H1355" s="149"/>
      <c r="I1355" s="149"/>
      <c r="J1355" s="149"/>
      <c r="K1355" s="149"/>
      <c r="L1355" s="149"/>
      <c r="M1355" s="149"/>
      <c r="N1355" s="157"/>
      <c r="O1355" s="197" t="e">
        <f t="shared" si="247"/>
        <v>#DIV/0!</v>
      </c>
      <c r="P1355" s="198" t="e">
        <f t="shared" ref="P1355:P1356" si="249">(STDEV(E1355:N1355))/R$42</f>
        <v>#DIV/0!</v>
      </c>
    </row>
    <row r="1356" spans="1:16" x14ac:dyDescent="0.2">
      <c r="A1356" s="174">
        <v>10</v>
      </c>
      <c r="B1356" s="419" t="s">
        <v>101</v>
      </c>
      <c r="C1356" s="134" t="s">
        <v>86</v>
      </c>
      <c r="D1356" s="127" t="s">
        <v>4</v>
      </c>
      <c r="E1356" s="148"/>
      <c r="F1356" s="148"/>
      <c r="G1356" s="149"/>
      <c r="H1356" s="149"/>
      <c r="I1356" s="149"/>
      <c r="J1356" s="149"/>
      <c r="K1356" s="149"/>
      <c r="L1356" s="149"/>
      <c r="M1356" s="149"/>
      <c r="N1356" s="157"/>
      <c r="O1356" s="197" t="e">
        <f t="shared" si="247"/>
        <v>#DIV/0!</v>
      </c>
      <c r="P1356" s="198" t="e">
        <f t="shared" si="249"/>
        <v>#DIV/0!</v>
      </c>
    </row>
    <row r="1357" spans="1:16" x14ac:dyDescent="0.2">
      <c r="A1357" s="174">
        <v>11</v>
      </c>
      <c r="B1357" s="420"/>
      <c r="C1357" s="134" t="s">
        <v>87</v>
      </c>
      <c r="D1357" s="128" t="s">
        <v>6</v>
      </c>
      <c r="E1357" s="148"/>
      <c r="F1357" s="148"/>
      <c r="G1357" s="149"/>
      <c r="H1357" s="149"/>
      <c r="I1357" s="149"/>
      <c r="J1357" s="149"/>
      <c r="K1357" s="149"/>
      <c r="L1357" s="149"/>
      <c r="M1357" s="149"/>
      <c r="N1357" s="157"/>
      <c r="O1357" s="197" t="e">
        <f t="shared" si="247"/>
        <v>#DIV/0!</v>
      </c>
      <c r="P1357" s="198" t="e">
        <f>(STDEV(E1357:N1357))/R$43</f>
        <v>#DIV/0!</v>
      </c>
    </row>
    <row r="1358" spans="1:16" x14ac:dyDescent="0.2">
      <c r="A1358" s="174">
        <v>12</v>
      </c>
      <c r="B1358" s="421" t="s">
        <v>30</v>
      </c>
      <c r="C1358" s="179" t="s">
        <v>88</v>
      </c>
      <c r="D1358" s="91" t="s">
        <v>4</v>
      </c>
      <c r="E1358" s="148"/>
      <c r="F1358" s="148"/>
      <c r="G1358" s="149"/>
      <c r="H1358" s="149"/>
      <c r="I1358" s="149"/>
      <c r="J1358" s="149"/>
      <c r="K1358" s="149"/>
      <c r="L1358" s="149"/>
      <c r="M1358" s="149"/>
      <c r="N1358" s="157"/>
      <c r="O1358" s="197" t="e">
        <f t="shared" si="247"/>
        <v>#DIV/0!</v>
      </c>
      <c r="P1358" s="198" t="e">
        <f t="shared" ref="P1358:P1359" si="250">(STDEV(E1358:N1358))/R$42</f>
        <v>#DIV/0!</v>
      </c>
    </row>
    <row r="1359" spans="1:16" x14ac:dyDescent="0.2">
      <c r="A1359" s="174">
        <v>13</v>
      </c>
      <c r="B1359" s="418"/>
      <c r="C1359" s="133" t="s">
        <v>89</v>
      </c>
      <c r="D1359" s="90" t="s">
        <v>4</v>
      </c>
      <c r="E1359" s="148"/>
      <c r="F1359" s="148"/>
      <c r="G1359" s="149"/>
      <c r="H1359" s="149"/>
      <c r="I1359" s="149"/>
      <c r="J1359" s="149"/>
      <c r="K1359" s="149"/>
      <c r="L1359" s="149"/>
      <c r="M1359" s="149"/>
      <c r="N1359" s="157"/>
      <c r="O1359" s="197" t="e">
        <f t="shared" si="247"/>
        <v>#DIV/0!</v>
      </c>
      <c r="P1359" s="198" t="e">
        <f t="shared" si="250"/>
        <v>#DIV/0!</v>
      </c>
    </row>
    <row r="1360" spans="1:16" x14ac:dyDescent="0.2">
      <c r="A1360" s="174">
        <v>14</v>
      </c>
      <c r="B1360" s="419" t="s">
        <v>31</v>
      </c>
      <c r="C1360" s="134" t="s">
        <v>90</v>
      </c>
      <c r="D1360" s="128" t="s">
        <v>5</v>
      </c>
      <c r="E1360" s="148"/>
      <c r="F1360" s="148"/>
      <c r="G1360" s="149"/>
      <c r="H1360" s="149"/>
      <c r="I1360" s="149"/>
      <c r="J1360" s="149"/>
      <c r="K1360" s="149"/>
      <c r="L1360" s="149"/>
      <c r="M1360" s="149"/>
      <c r="N1360" s="157"/>
      <c r="O1360" s="197" t="e">
        <f t="shared" si="247"/>
        <v>#DIV/0!</v>
      </c>
      <c r="P1360" s="198" t="e">
        <f>(STDEV(E1360:N1360))/R$44</f>
        <v>#DIV/0!</v>
      </c>
    </row>
    <row r="1361" spans="1:16" x14ac:dyDescent="0.2">
      <c r="A1361" s="174">
        <v>15</v>
      </c>
      <c r="B1361" s="422"/>
      <c r="C1361" s="134" t="s">
        <v>91</v>
      </c>
      <c r="D1361" s="128" t="s">
        <v>6</v>
      </c>
      <c r="E1361" s="150"/>
      <c r="F1361" s="150"/>
      <c r="G1361" s="150"/>
      <c r="H1361" s="150"/>
      <c r="I1361" s="148"/>
      <c r="J1361" s="148"/>
      <c r="K1361" s="149"/>
      <c r="L1361" s="149"/>
      <c r="M1361" s="149"/>
      <c r="N1361" s="157"/>
      <c r="O1361" s="197" t="e">
        <f t="shared" si="247"/>
        <v>#DIV/0!</v>
      </c>
      <c r="P1361" s="198" t="e">
        <f>(STDEV(E1361:N1361))/R$43</f>
        <v>#DIV/0!</v>
      </c>
    </row>
    <row r="1362" spans="1:16" x14ac:dyDescent="0.2">
      <c r="A1362" s="174">
        <v>16</v>
      </c>
      <c r="B1362" s="422"/>
      <c r="C1362" s="134" t="s">
        <v>92</v>
      </c>
      <c r="D1362" s="127" t="s">
        <v>4</v>
      </c>
      <c r="E1362" s="151"/>
      <c r="F1362" s="151"/>
      <c r="G1362" s="151"/>
      <c r="H1362" s="151"/>
      <c r="I1362" s="151"/>
      <c r="J1362" s="152"/>
      <c r="K1362" s="149"/>
      <c r="L1362" s="149"/>
      <c r="M1362" s="149"/>
      <c r="N1362" s="157"/>
      <c r="O1362" s="197" t="e">
        <f t="shared" si="247"/>
        <v>#DIV/0!</v>
      </c>
      <c r="P1362" s="198" t="e">
        <f t="shared" ref="P1362:P1370" si="251">(STDEV(E1362:N1362))/R$42</f>
        <v>#DIV/0!</v>
      </c>
    </row>
    <row r="1363" spans="1:16" x14ac:dyDescent="0.2">
      <c r="A1363" s="175">
        <v>17</v>
      </c>
      <c r="B1363" s="422"/>
      <c r="C1363" s="134" t="s">
        <v>93</v>
      </c>
      <c r="D1363" s="127" t="s">
        <v>4</v>
      </c>
      <c r="E1363" s="151"/>
      <c r="F1363" s="151"/>
      <c r="G1363" s="151"/>
      <c r="H1363" s="151"/>
      <c r="I1363" s="151"/>
      <c r="J1363" s="152"/>
      <c r="K1363" s="149"/>
      <c r="L1363" s="149"/>
      <c r="M1363" s="149"/>
      <c r="N1363" s="157"/>
      <c r="O1363" s="197" t="e">
        <f t="shared" si="247"/>
        <v>#DIV/0!</v>
      </c>
      <c r="P1363" s="198" t="e">
        <f t="shared" si="251"/>
        <v>#DIV/0!</v>
      </c>
    </row>
    <row r="1364" spans="1:16" x14ac:dyDescent="0.2">
      <c r="A1364" s="175">
        <v>18</v>
      </c>
      <c r="B1364" s="420"/>
      <c r="C1364" s="134" t="s">
        <v>94</v>
      </c>
      <c r="D1364" s="127" t="s">
        <v>4</v>
      </c>
      <c r="E1364" s="151"/>
      <c r="F1364" s="151"/>
      <c r="G1364" s="151"/>
      <c r="H1364" s="151"/>
      <c r="I1364" s="151"/>
      <c r="J1364" s="152"/>
      <c r="K1364" s="149"/>
      <c r="L1364" s="149"/>
      <c r="M1364" s="149"/>
      <c r="N1364" s="157"/>
      <c r="O1364" s="197" t="e">
        <f t="shared" si="247"/>
        <v>#DIV/0!</v>
      </c>
      <c r="P1364" s="198" t="e">
        <f t="shared" si="251"/>
        <v>#DIV/0!</v>
      </c>
    </row>
    <row r="1365" spans="1:16" x14ac:dyDescent="0.2">
      <c r="A1365" s="175">
        <v>19</v>
      </c>
      <c r="B1365" s="421" t="s">
        <v>21</v>
      </c>
      <c r="C1365" s="133" t="s">
        <v>95</v>
      </c>
      <c r="D1365" s="90" t="s">
        <v>4</v>
      </c>
      <c r="E1365" s="151"/>
      <c r="F1365" s="151"/>
      <c r="G1365" s="151"/>
      <c r="H1365" s="151"/>
      <c r="I1365" s="151"/>
      <c r="J1365" s="152"/>
      <c r="K1365" s="149"/>
      <c r="L1365" s="149"/>
      <c r="M1365" s="149"/>
      <c r="N1365" s="157"/>
      <c r="O1365" s="197" t="e">
        <f t="shared" si="247"/>
        <v>#DIV/0!</v>
      </c>
      <c r="P1365" s="198" t="e">
        <f t="shared" si="251"/>
        <v>#DIV/0!</v>
      </c>
    </row>
    <row r="1366" spans="1:16" x14ac:dyDescent="0.2">
      <c r="A1366" s="175">
        <v>20</v>
      </c>
      <c r="B1366" s="417"/>
      <c r="C1366" s="133" t="s">
        <v>96</v>
      </c>
      <c r="D1366" s="90" t="s">
        <v>4</v>
      </c>
      <c r="E1366" s="151"/>
      <c r="F1366" s="151"/>
      <c r="G1366" s="151"/>
      <c r="H1366" s="151"/>
      <c r="I1366" s="151"/>
      <c r="J1366" s="152"/>
      <c r="K1366" s="149"/>
      <c r="L1366" s="149"/>
      <c r="M1366" s="149"/>
      <c r="N1366" s="157"/>
      <c r="O1366" s="197" t="e">
        <f t="shared" si="247"/>
        <v>#DIV/0!</v>
      </c>
      <c r="P1366" s="198" t="e">
        <f t="shared" si="251"/>
        <v>#DIV/0!</v>
      </c>
    </row>
    <row r="1367" spans="1:16" x14ac:dyDescent="0.2">
      <c r="A1367" s="175">
        <v>21</v>
      </c>
      <c r="B1367" s="418"/>
      <c r="C1367" s="133" t="s">
        <v>97</v>
      </c>
      <c r="D1367" s="90" t="s">
        <v>4</v>
      </c>
      <c r="E1367" s="151"/>
      <c r="F1367" s="151"/>
      <c r="G1367" s="151"/>
      <c r="H1367" s="151"/>
      <c r="I1367" s="151"/>
      <c r="J1367" s="152"/>
      <c r="K1367" s="149"/>
      <c r="L1367" s="149"/>
      <c r="M1367" s="149"/>
      <c r="N1367" s="157"/>
      <c r="O1367" s="197" t="e">
        <f t="shared" si="247"/>
        <v>#DIV/0!</v>
      </c>
      <c r="P1367" s="198" t="e">
        <f t="shared" si="251"/>
        <v>#DIV/0!</v>
      </c>
    </row>
    <row r="1368" spans="1:16" x14ac:dyDescent="0.2">
      <c r="A1368" s="175">
        <v>22</v>
      </c>
      <c r="B1368" s="419" t="s">
        <v>32</v>
      </c>
      <c r="C1368" s="134" t="s">
        <v>98</v>
      </c>
      <c r="D1368" s="127" t="s">
        <v>4</v>
      </c>
      <c r="E1368" s="151"/>
      <c r="F1368" s="151"/>
      <c r="G1368" s="151"/>
      <c r="H1368" s="151"/>
      <c r="I1368" s="151"/>
      <c r="J1368" s="152"/>
      <c r="K1368" s="149"/>
      <c r="L1368" s="149"/>
      <c r="M1368" s="149"/>
      <c r="N1368" s="157"/>
      <c r="O1368" s="197" t="e">
        <f t="shared" si="247"/>
        <v>#DIV/0!</v>
      </c>
      <c r="P1368" s="198" t="e">
        <f t="shared" si="251"/>
        <v>#DIV/0!</v>
      </c>
    </row>
    <row r="1369" spans="1:16" x14ac:dyDescent="0.2">
      <c r="A1369" s="175">
        <v>23</v>
      </c>
      <c r="B1369" s="422"/>
      <c r="C1369" s="134" t="s">
        <v>100</v>
      </c>
      <c r="D1369" s="129" t="s">
        <v>4</v>
      </c>
      <c r="E1369" s="151"/>
      <c r="F1369" s="151"/>
      <c r="G1369" s="151"/>
      <c r="H1369" s="151"/>
      <c r="I1369" s="151"/>
      <c r="J1369" s="152"/>
      <c r="K1369" s="149"/>
      <c r="L1369" s="149"/>
      <c r="M1369" s="149"/>
      <c r="N1369" s="157"/>
      <c r="O1369" s="197" t="e">
        <f t="shared" si="247"/>
        <v>#DIV/0!</v>
      </c>
      <c r="P1369" s="198" t="e">
        <f t="shared" si="251"/>
        <v>#DIV/0!</v>
      </c>
    </row>
    <row r="1370" spans="1:16" ht="13.5" thickBot="1" x14ac:dyDescent="0.25">
      <c r="A1370" s="189">
        <v>24</v>
      </c>
      <c r="B1370" s="423"/>
      <c r="C1370" s="135" t="s">
        <v>99</v>
      </c>
      <c r="D1370" s="130" t="s">
        <v>4</v>
      </c>
      <c r="E1370" s="158"/>
      <c r="F1370" s="158"/>
      <c r="G1370" s="158"/>
      <c r="H1370" s="158"/>
      <c r="I1370" s="158"/>
      <c r="J1370" s="158"/>
      <c r="K1370" s="159"/>
      <c r="L1370" s="159"/>
      <c r="M1370" s="159"/>
      <c r="N1370" s="160"/>
      <c r="O1370" s="197" t="e">
        <f t="shared" si="247"/>
        <v>#DIV/0!</v>
      </c>
      <c r="P1370" s="198" t="e">
        <f t="shared" si="251"/>
        <v>#DIV/0!</v>
      </c>
    </row>
    <row r="1371" spans="1:16" x14ac:dyDescent="0.2">
      <c r="A1371" s="26"/>
      <c r="K1371" s="26"/>
      <c r="M1371" s="26"/>
      <c r="N1371" s="26"/>
      <c r="O1371" s="26"/>
      <c r="P1371" s="26"/>
    </row>
    <row r="1372" spans="1:16" x14ac:dyDescent="0.2">
      <c r="A1372" s="217">
        <v>47</v>
      </c>
      <c r="B1372" s="103" t="s">
        <v>54</v>
      </c>
      <c r="C1372" s="314">
        <f>+AY$11</f>
        <v>0</v>
      </c>
      <c r="E1372" s="415">
        <f>+AY$11</f>
        <v>0</v>
      </c>
      <c r="F1372" s="415">
        <f t="shared" ref="F1372:N1372" si="252">+$AO301</f>
        <v>0</v>
      </c>
      <c r="G1372" s="415">
        <f t="shared" si="252"/>
        <v>0</v>
      </c>
      <c r="H1372" s="415">
        <f t="shared" si="252"/>
        <v>0</v>
      </c>
      <c r="I1372" s="415">
        <f t="shared" si="252"/>
        <v>0</v>
      </c>
      <c r="J1372" s="415">
        <f>+AY$11</f>
        <v>0</v>
      </c>
      <c r="K1372" s="415">
        <f t="shared" si="252"/>
        <v>0</v>
      </c>
      <c r="L1372" s="415">
        <f t="shared" si="252"/>
        <v>0</v>
      </c>
      <c r="M1372" s="415">
        <f t="shared" si="252"/>
        <v>0</v>
      </c>
      <c r="N1372" s="415">
        <f t="shared" si="252"/>
        <v>0</v>
      </c>
      <c r="O1372" s="26"/>
      <c r="P1372" s="26"/>
    </row>
    <row r="1373" spans="1:16" ht="13.5" thickBot="1" x14ac:dyDescent="0.25">
      <c r="A1373" s="26"/>
      <c r="K1373" s="26"/>
      <c r="M1373" s="26"/>
      <c r="N1373" s="26"/>
      <c r="O1373" s="195" t="s">
        <v>122</v>
      </c>
      <c r="P1373" s="195" t="s">
        <v>56</v>
      </c>
    </row>
    <row r="1374" spans="1:16" x14ac:dyDescent="0.2">
      <c r="A1374" s="101"/>
      <c r="B1374" s="102"/>
      <c r="C1374" s="131"/>
      <c r="D1374" s="99" t="s">
        <v>40</v>
      </c>
      <c r="E1374" s="394" t="s">
        <v>42</v>
      </c>
      <c r="F1374" s="395"/>
      <c r="G1374" s="395"/>
      <c r="H1374" s="395"/>
      <c r="I1374" s="395"/>
      <c r="J1374" s="395"/>
      <c r="K1374" s="395"/>
      <c r="L1374" s="395"/>
      <c r="M1374" s="395"/>
      <c r="N1374" s="396"/>
      <c r="O1374" s="195" t="s">
        <v>123</v>
      </c>
      <c r="P1374" s="195" t="s">
        <v>57</v>
      </c>
    </row>
    <row r="1375" spans="1:16" ht="13.5" thickBot="1" x14ac:dyDescent="0.25">
      <c r="A1375" s="93" t="s">
        <v>34</v>
      </c>
      <c r="B1375" s="94" t="s">
        <v>39</v>
      </c>
      <c r="C1375" s="95" t="s">
        <v>38</v>
      </c>
      <c r="D1375" s="313" t="s">
        <v>37</v>
      </c>
      <c r="E1375" s="145">
        <v>1</v>
      </c>
      <c r="F1375" s="146">
        <v>2</v>
      </c>
      <c r="G1375" s="147">
        <v>3</v>
      </c>
      <c r="H1375" s="147">
        <v>4</v>
      </c>
      <c r="I1375" s="147">
        <v>5</v>
      </c>
      <c r="J1375" s="147">
        <v>6</v>
      </c>
      <c r="K1375" s="147">
        <v>7</v>
      </c>
      <c r="L1375" s="147">
        <v>8</v>
      </c>
      <c r="M1375" s="147">
        <v>9</v>
      </c>
      <c r="N1375" s="144">
        <v>10</v>
      </c>
      <c r="O1375" s="196" t="s">
        <v>55</v>
      </c>
      <c r="P1375" s="196" t="s">
        <v>113</v>
      </c>
    </row>
    <row r="1376" spans="1:16" x14ac:dyDescent="0.2">
      <c r="A1376" s="174">
        <v>1</v>
      </c>
      <c r="B1376" s="416" t="s">
        <v>27</v>
      </c>
      <c r="C1376" s="133" t="s">
        <v>77</v>
      </c>
      <c r="D1376" s="89" t="s">
        <v>4</v>
      </c>
      <c r="E1376" s="153"/>
      <c r="F1376" s="153"/>
      <c r="G1376" s="154"/>
      <c r="H1376" s="154"/>
      <c r="I1376" s="154"/>
      <c r="J1376" s="154"/>
      <c r="K1376" s="154"/>
      <c r="L1376" s="154"/>
      <c r="M1376" s="154"/>
      <c r="N1376" s="156"/>
      <c r="O1376" s="197" t="e">
        <f t="shared" ref="O1376:O1399" si="253">ROUND(AVERAGE(E1376:N1376),0)</f>
        <v>#DIV/0!</v>
      </c>
      <c r="P1376" s="198" t="e">
        <f>(STDEV(E1376:N1376))/R$42</f>
        <v>#DIV/0!</v>
      </c>
    </row>
    <row r="1377" spans="1:16" x14ac:dyDescent="0.2">
      <c r="A1377" s="174">
        <v>2</v>
      </c>
      <c r="B1377" s="417"/>
      <c r="C1377" s="178" t="s">
        <v>78</v>
      </c>
      <c r="D1377" s="90" t="s">
        <v>4</v>
      </c>
      <c r="E1377" s="148"/>
      <c r="F1377" s="148"/>
      <c r="G1377" s="149"/>
      <c r="H1377" s="149"/>
      <c r="I1377" s="149"/>
      <c r="J1377" s="149"/>
      <c r="K1377" s="149"/>
      <c r="L1377" s="149"/>
      <c r="M1377" s="149"/>
      <c r="N1377" s="157"/>
      <c r="O1377" s="197" t="e">
        <f t="shared" si="253"/>
        <v>#DIV/0!</v>
      </c>
      <c r="P1377" s="198" t="e">
        <f t="shared" ref="P1377:P1382" si="254">(STDEV(E1377:N1377))/R$42</f>
        <v>#DIV/0!</v>
      </c>
    </row>
    <row r="1378" spans="1:16" x14ac:dyDescent="0.2">
      <c r="A1378" s="174">
        <v>3</v>
      </c>
      <c r="B1378" s="417"/>
      <c r="C1378" s="133" t="s">
        <v>79</v>
      </c>
      <c r="D1378" s="90" t="s">
        <v>4</v>
      </c>
      <c r="E1378" s="148"/>
      <c r="F1378" s="148"/>
      <c r="G1378" s="149"/>
      <c r="H1378" s="149"/>
      <c r="I1378" s="149"/>
      <c r="J1378" s="149"/>
      <c r="K1378" s="149"/>
      <c r="L1378" s="149"/>
      <c r="M1378" s="149"/>
      <c r="N1378" s="157"/>
      <c r="O1378" s="197" t="e">
        <f t="shared" si="253"/>
        <v>#DIV/0!</v>
      </c>
      <c r="P1378" s="198" t="e">
        <f t="shared" si="254"/>
        <v>#DIV/0!</v>
      </c>
    </row>
    <row r="1379" spans="1:16" x14ac:dyDescent="0.2">
      <c r="A1379" s="174">
        <v>4</v>
      </c>
      <c r="B1379" s="418"/>
      <c r="C1379" s="133" t="s">
        <v>80</v>
      </c>
      <c r="D1379" s="90" t="s">
        <v>4</v>
      </c>
      <c r="E1379" s="148"/>
      <c r="F1379" s="148"/>
      <c r="G1379" s="149"/>
      <c r="H1379" s="149"/>
      <c r="I1379" s="149"/>
      <c r="J1379" s="149"/>
      <c r="K1379" s="149"/>
      <c r="L1379" s="149"/>
      <c r="M1379" s="149"/>
      <c r="N1379" s="157"/>
      <c r="O1379" s="197" t="e">
        <f t="shared" si="253"/>
        <v>#DIV/0!</v>
      </c>
      <c r="P1379" s="198" t="e">
        <f t="shared" si="254"/>
        <v>#DIV/0!</v>
      </c>
    </row>
    <row r="1380" spans="1:16" x14ac:dyDescent="0.2">
      <c r="A1380" s="174">
        <v>5</v>
      </c>
      <c r="B1380" s="419" t="s">
        <v>28</v>
      </c>
      <c r="C1380" s="134" t="s">
        <v>81</v>
      </c>
      <c r="D1380" s="127" t="s">
        <v>4</v>
      </c>
      <c r="E1380" s="148"/>
      <c r="F1380" s="148"/>
      <c r="G1380" s="149"/>
      <c r="H1380" s="149"/>
      <c r="I1380" s="149"/>
      <c r="J1380" s="149"/>
      <c r="K1380" s="149"/>
      <c r="L1380" s="149"/>
      <c r="M1380" s="149"/>
      <c r="N1380" s="157"/>
      <c r="O1380" s="197" t="e">
        <f t="shared" si="253"/>
        <v>#DIV/0!</v>
      </c>
      <c r="P1380" s="198" t="e">
        <f t="shared" si="254"/>
        <v>#DIV/0!</v>
      </c>
    </row>
    <row r="1381" spans="1:16" x14ac:dyDescent="0.2">
      <c r="A1381" s="174">
        <v>6</v>
      </c>
      <c r="B1381" s="420"/>
      <c r="C1381" s="134" t="s">
        <v>82</v>
      </c>
      <c r="D1381" s="127" t="s">
        <v>4</v>
      </c>
      <c r="E1381" s="148"/>
      <c r="F1381" s="148"/>
      <c r="G1381" s="169"/>
      <c r="H1381" s="149"/>
      <c r="I1381" s="149"/>
      <c r="J1381" s="149"/>
      <c r="K1381" s="149"/>
      <c r="L1381" s="149"/>
      <c r="M1381" s="149"/>
      <c r="N1381" s="157"/>
      <c r="O1381" s="197" t="e">
        <f t="shared" si="253"/>
        <v>#DIV/0!</v>
      </c>
      <c r="P1381" s="198" t="e">
        <f t="shared" si="254"/>
        <v>#DIV/0!</v>
      </c>
    </row>
    <row r="1382" spans="1:16" x14ac:dyDescent="0.2">
      <c r="A1382" s="174">
        <v>7</v>
      </c>
      <c r="B1382" s="421" t="s">
        <v>29</v>
      </c>
      <c r="C1382" s="133" t="s">
        <v>83</v>
      </c>
      <c r="D1382" s="90" t="s">
        <v>4</v>
      </c>
      <c r="E1382" s="148"/>
      <c r="F1382" s="148"/>
      <c r="G1382" s="149"/>
      <c r="H1382" s="149"/>
      <c r="I1382" s="149"/>
      <c r="J1382" s="149"/>
      <c r="K1382" s="149"/>
      <c r="L1382" s="149"/>
      <c r="M1382" s="149"/>
      <c r="N1382" s="157"/>
      <c r="O1382" s="197" t="e">
        <f t="shared" si="253"/>
        <v>#DIV/0!</v>
      </c>
      <c r="P1382" s="198" t="e">
        <f t="shared" si="254"/>
        <v>#DIV/0!</v>
      </c>
    </row>
    <row r="1383" spans="1:16" x14ac:dyDescent="0.2">
      <c r="A1383" s="174">
        <v>8</v>
      </c>
      <c r="B1383" s="417"/>
      <c r="C1383" s="133" t="s">
        <v>84</v>
      </c>
      <c r="D1383" s="90" t="s">
        <v>6</v>
      </c>
      <c r="E1383" s="148"/>
      <c r="F1383" s="148"/>
      <c r="G1383" s="149"/>
      <c r="H1383" s="149"/>
      <c r="I1383" s="149"/>
      <c r="J1383" s="149"/>
      <c r="K1383" s="149"/>
      <c r="L1383" s="149"/>
      <c r="M1383" s="149"/>
      <c r="N1383" s="157"/>
      <c r="O1383" s="197" t="e">
        <f t="shared" si="253"/>
        <v>#DIV/0!</v>
      </c>
      <c r="P1383" s="198" t="e">
        <f>(STDEV(E1383:N1383))/R$43</f>
        <v>#DIV/0!</v>
      </c>
    </row>
    <row r="1384" spans="1:16" x14ac:dyDescent="0.2">
      <c r="A1384" s="174">
        <v>9</v>
      </c>
      <c r="B1384" s="418"/>
      <c r="C1384" s="133" t="s">
        <v>85</v>
      </c>
      <c r="D1384" s="90" t="s">
        <v>4</v>
      </c>
      <c r="E1384" s="148"/>
      <c r="F1384" s="148"/>
      <c r="G1384" s="149"/>
      <c r="H1384" s="149"/>
      <c r="I1384" s="149"/>
      <c r="J1384" s="149"/>
      <c r="K1384" s="149"/>
      <c r="L1384" s="149"/>
      <c r="M1384" s="149"/>
      <c r="N1384" s="157"/>
      <c r="O1384" s="197" t="e">
        <f t="shared" si="253"/>
        <v>#DIV/0!</v>
      </c>
      <c r="P1384" s="198" t="e">
        <f t="shared" ref="P1384:P1385" si="255">(STDEV(E1384:N1384))/R$42</f>
        <v>#DIV/0!</v>
      </c>
    </row>
    <row r="1385" spans="1:16" x14ac:dyDescent="0.2">
      <c r="A1385" s="174">
        <v>10</v>
      </c>
      <c r="B1385" s="419" t="s">
        <v>101</v>
      </c>
      <c r="C1385" s="134" t="s">
        <v>86</v>
      </c>
      <c r="D1385" s="127" t="s">
        <v>4</v>
      </c>
      <c r="E1385" s="148"/>
      <c r="F1385" s="148"/>
      <c r="G1385" s="149"/>
      <c r="H1385" s="149"/>
      <c r="I1385" s="149"/>
      <c r="J1385" s="149"/>
      <c r="K1385" s="149"/>
      <c r="L1385" s="149"/>
      <c r="M1385" s="149"/>
      <c r="N1385" s="157"/>
      <c r="O1385" s="197" t="e">
        <f t="shared" si="253"/>
        <v>#DIV/0!</v>
      </c>
      <c r="P1385" s="198" t="e">
        <f t="shared" si="255"/>
        <v>#DIV/0!</v>
      </c>
    </row>
    <row r="1386" spans="1:16" x14ac:dyDescent="0.2">
      <c r="A1386" s="174">
        <v>11</v>
      </c>
      <c r="B1386" s="420"/>
      <c r="C1386" s="134" t="s">
        <v>87</v>
      </c>
      <c r="D1386" s="128" t="s">
        <v>6</v>
      </c>
      <c r="E1386" s="148"/>
      <c r="F1386" s="148"/>
      <c r="G1386" s="149"/>
      <c r="H1386" s="149"/>
      <c r="I1386" s="149"/>
      <c r="J1386" s="149"/>
      <c r="K1386" s="149"/>
      <c r="L1386" s="149"/>
      <c r="M1386" s="149"/>
      <c r="N1386" s="157"/>
      <c r="O1386" s="197" t="e">
        <f t="shared" si="253"/>
        <v>#DIV/0!</v>
      </c>
      <c r="P1386" s="198" t="e">
        <f>(STDEV(E1386:N1386))/R$43</f>
        <v>#DIV/0!</v>
      </c>
    </row>
    <row r="1387" spans="1:16" x14ac:dyDescent="0.2">
      <c r="A1387" s="174">
        <v>12</v>
      </c>
      <c r="B1387" s="421" t="s">
        <v>30</v>
      </c>
      <c r="C1387" s="179" t="s">
        <v>88</v>
      </c>
      <c r="D1387" s="91" t="s">
        <v>4</v>
      </c>
      <c r="E1387" s="148"/>
      <c r="F1387" s="148"/>
      <c r="G1387" s="149"/>
      <c r="H1387" s="149"/>
      <c r="I1387" s="149"/>
      <c r="J1387" s="149"/>
      <c r="K1387" s="149"/>
      <c r="L1387" s="149"/>
      <c r="M1387" s="149"/>
      <c r="N1387" s="157"/>
      <c r="O1387" s="197" t="e">
        <f t="shared" si="253"/>
        <v>#DIV/0!</v>
      </c>
      <c r="P1387" s="198" t="e">
        <f t="shared" ref="P1387:P1388" si="256">(STDEV(E1387:N1387))/R$42</f>
        <v>#DIV/0!</v>
      </c>
    </row>
    <row r="1388" spans="1:16" x14ac:dyDescent="0.2">
      <c r="A1388" s="174">
        <v>13</v>
      </c>
      <c r="B1388" s="418"/>
      <c r="C1388" s="133" t="s">
        <v>89</v>
      </c>
      <c r="D1388" s="90" t="s">
        <v>4</v>
      </c>
      <c r="E1388" s="148"/>
      <c r="F1388" s="148"/>
      <c r="G1388" s="149"/>
      <c r="H1388" s="149"/>
      <c r="I1388" s="149"/>
      <c r="J1388" s="149"/>
      <c r="K1388" s="149"/>
      <c r="L1388" s="149"/>
      <c r="M1388" s="149"/>
      <c r="N1388" s="157"/>
      <c r="O1388" s="197" t="e">
        <f t="shared" si="253"/>
        <v>#DIV/0!</v>
      </c>
      <c r="P1388" s="198" t="e">
        <f t="shared" si="256"/>
        <v>#DIV/0!</v>
      </c>
    </row>
    <row r="1389" spans="1:16" x14ac:dyDescent="0.2">
      <c r="A1389" s="174">
        <v>14</v>
      </c>
      <c r="B1389" s="419" t="s">
        <v>31</v>
      </c>
      <c r="C1389" s="134" t="s">
        <v>90</v>
      </c>
      <c r="D1389" s="128" t="s">
        <v>5</v>
      </c>
      <c r="E1389" s="148"/>
      <c r="F1389" s="148"/>
      <c r="G1389" s="149"/>
      <c r="H1389" s="149"/>
      <c r="I1389" s="149"/>
      <c r="J1389" s="149"/>
      <c r="K1389" s="149"/>
      <c r="L1389" s="149"/>
      <c r="M1389" s="149"/>
      <c r="N1389" s="157"/>
      <c r="O1389" s="197" t="e">
        <f t="shared" si="253"/>
        <v>#DIV/0!</v>
      </c>
      <c r="P1389" s="198" t="e">
        <f>(STDEV(E1389:N1389))/R$44</f>
        <v>#DIV/0!</v>
      </c>
    </row>
    <row r="1390" spans="1:16" x14ac:dyDescent="0.2">
      <c r="A1390" s="174">
        <v>15</v>
      </c>
      <c r="B1390" s="422"/>
      <c r="C1390" s="134" t="s">
        <v>91</v>
      </c>
      <c r="D1390" s="128" t="s">
        <v>6</v>
      </c>
      <c r="E1390" s="150"/>
      <c r="F1390" s="150"/>
      <c r="G1390" s="150"/>
      <c r="H1390" s="150"/>
      <c r="I1390" s="148"/>
      <c r="J1390" s="148"/>
      <c r="K1390" s="149"/>
      <c r="L1390" s="149"/>
      <c r="M1390" s="149"/>
      <c r="N1390" s="157"/>
      <c r="O1390" s="197" t="e">
        <f t="shared" si="253"/>
        <v>#DIV/0!</v>
      </c>
      <c r="P1390" s="198" t="e">
        <f>(STDEV(E1390:N1390))/R$43</f>
        <v>#DIV/0!</v>
      </c>
    </row>
    <row r="1391" spans="1:16" x14ac:dyDescent="0.2">
      <c r="A1391" s="174">
        <v>16</v>
      </c>
      <c r="B1391" s="422"/>
      <c r="C1391" s="134" t="s">
        <v>92</v>
      </c>
      <c r="D1391" s="127" t="s">
        <v>4</v>
      </c>
      <c r="E1391" s="151"/>
      <c r="F1391" s="151"/>
      <c r="G1391" s="151"/>
      <c r="H1391" s="151"/>
      <c r="I1391" s="151"/>
      <c r="J1391" s="152"/>
      <c r="K1391" s="149"/>
      <c r="L1391" s="149"/>
      <c r="M1391" s="149"/>
      <c r="N1391" s="157"/>
      <c r="O1391" s="197" t="e">
        <f t="shared" si="253"/>
        <v>#DIV/0!</v>
      </c>
      <c r="P1391" s="198" t="e">
        <f t="shared" ref="P1391:P1399" si="257">(STDEV(E1391:N1391))/R$42</f>
        <v>#DIV/0!</v>
      </c>
    </row>
    <row r="1392" spans="1:16" x14ac:dyDescent="0.2">
      <c r="A1392" s="175">
        <v>17</v>
      </c>
      <c r="B1392" s="422"/>
      <c r="C1392" s="134" t="s">
        <v>93</v>
      </c>
      <c r="D1392" s="127" t="s">
        <v>4</v>
      </c>
      <c r="E1392" s="151"/>
      <c r="F1392" s="151"/>
      <c r="G1392" s="151"/>
      <c r="H1392" s="151"/>
      <c r="I1392" s="151"/>
      <c r="J1392" s="152"/>
      <c r="K1392" s="149"/>
      <c r="L1392" s="149"/>
      <c r="M1392" s="149"/>
      <c r="N1392" s="157"/>
      <c r="O1392" s="197" t="e">
        <f t="shared" si="253"/>
        <v>#DIV/0!</v>
      </c>
      <c r="P1392" s="198" t="e">
        <f t="shared" si="257"/>
        <v>#DIV/0!</v>
      </c>
    </row>
    <row r="1393" spans="1:16" x14ac:dyDescent="0.2">
      <c r="A1393" s="175">
        <v>18</v>
      </c>
      <c r="B1393" s="420"/>
      <c r="C1393" s="134" t="s">
        <v>94</v>
      </c>
      <c r="D1393" s="127" t="s">
        <v>4</v>
      </c>
      <c r="E1393" s="151"/>
      <c r="F1393" s="151"/>
      <c r="G1393" s="151"/>
      <c r="H1393" s="151"/>
      <c r="I1393" s="151"/>
      <c r="J1393" s="152"/>
      <c r="K1393" s="149"/>
      <c r="L1393" s="149"/>
      <c r="M1393" s="149"/>
      <c r="N1393" s="157"/>
      <c r="O1393" s="197" t="e">
        <f t="shared" si="253"/>
        <v>#DIV/0!</v>
      </c>
      <c r="P1393" s="198" t="e">
        <f t="shared" si="257"/>
        <v>#DIV/0!</v>
      </c>
    </row>
    <row r="1394" spans="1:16" x14ac:dyDescent="0.2">
      <c r="A1394" s="175">
        <v>19</v>
      </c>
      <c r="B1394" s="421" t="s">
        <v>21</v>
      </c>
      <c r="C1394" s="133" t="s">
        <v>95</v>
      </c>
      <c r="D1394" s="90" t="s">
        <v>4</v>
      </c>
      <c r="E1394" s="151"/>
      <c r="F1394" s="151"/>
      <c r="G1394" s="151"/>
      <c r="H1394" s="151"/>
      <c r="I1394" s="151"/>
      <c r="J1394" s="152"/>
      <c r="K1394" s="149"/>
      <c r="L1394" s="149"/>
      <c r="M1394" s="149"/>
      <c r="N1394" s="157"/>
      <c r="O1394" s="197" t="e">
        <f t="shared" si="253"/>
        <v>#DIV/0!</v>
      </c>
      <c r="P1394" s="198" t="e">
        <f t="shared" si="257"/>
        <v>#DIV/0!</v>
      </c>
    </row>
    <row r="1395" spans="1:16" x14ac:dyDescent="0.2">
      <c r="A1395" s="175">
        <v>20</v>
      </c>
      <c r="B1395" s="417"/>
      <c r="C1395" s="133" t="s">
        <v>96</v>
      </c>
      <c r="D1395" s="90" t="s">
        <v>4</v>
      </c>
      <c r="E1395" s="151"/>
      <c r="F1395" s="151"/>
      <c r="G1395" s="151"/>
      <c r="H1395" s="151"/>
      <c r="I1395" s="151"/>
      <c r="J1395" s="152"/>
      <c r="K1395" s="149"/>
      <c r="L1395" s="149"/>
      <c r="M1395" s="149"/>
      <c r="N1395" s="157"/>
      <c r="O1395" s="197" t="e">
        <f t="shared" si="253"/>
        <v>#DIV/0!</v>
      </c>
      <c r="P1395" s="198" t="e">
        <f t="shared" si="257"/>
        <v>#DIV/0!</v>
      </c>
    </row>
    <row r="1396" spans="1:16" x14ac:dyDescent="0.2">
      <c r="A1396" s="175">
        <v>21</v>
      </c>
      <c r="B1396" s="418"/>
      <c r="C1396" s="133" t="s">
        <v>97</v>
      </c>
      <c r="D1396" s="90" t="s">
        <v>4</v>
      </c>
      <c r="E1396" s="151"/>
      <c r="F1396" s="151"/>
      <c r="G1396" s="151"/>
      <c r="H1396" s="151"/>
      <c r="I1396" s="151"/>
      <c r="J1396" s="152"/>
      <c r="K1396" s="149"/>
      <c r="L1396" s="149"/>
      <c r="M1396" s="149"/>
      <c r="N1396" s="157"/>
      <c r="O1396" s="197" t="e">
        <f t="shared" si="253"/>
        <v>#DIV/0!</v>
      </c>
      <c r="P1396" s="198" t="e">
        <f t="shared" si="257"/>
        <v>#DIV/0!</v>
      </c>
    </row>
    <row r="1397" spans="1:16" x14ac:dyDescent="0.2">
      <c r="A1397" s="175">
        <v>22</v>
      </c>
      <c r="B1397" s="419" t="s">
        <v>32</v>
      </c>
      <c r="C1397" s="134" t="s">
        <v>98</v>
      </c>
      <c r="D1397" s="127" t="s">
        <v>4</v>
      </c>
      <c r="E1397" s="151"/>
      <c r="F1397" s="151"/>
      <c r="G1397" s="151"/>
      <c r="H1397" s="151"/>
      <c r="I1397" s="151"/>
      <c r="J1397" s="152"/>
      <c r="K1397" s="149"/>
      <c r="L1397" s="149"/>
      <c r="M1397" s="149"/>
      <c r="N1397" s="157"/>
      <c r="O1397" s="197" t="e">
        <f t="shared" si="253"/>
        <v>#DIV/0!</v>
      </c>
      <c r="P1397" s="198" t="e">
        <f t="shared" si="257"/>
        <v>#DIV/0!</v>
      </c>
    </row>
    <row r="1398" spans="1:16" x14ac:dyDescent="0.2">
      <c r="A1398" s="175">
        <v>23</v>
      </c>
      <c r="B1398" s="422"/>
      <c r="C1398" s="134" t="s">
        <v>100</v>
      </c>
      <c r="D1398" s="129" t="s">
        <v>4</v>
      </c>
      <c r="E1398" s="151"/>
      <c r="F1398" s="151"/>
      <c r="G1398" s="151"/>
      <c r="H1398" s="151"/>
      <c r="I1398" s="151"/>
      <c r="J1398" s="152"/>
      <c r="K1398" s="149"/>
      <c r="L1398" s="149"/>
      <c r="M1398" s="149"/>
      <c r="N1398" s="157"/>
      <c r="O1398" s="197" t="e">
        <f t="shared" si="253"/>
        <v>#DIV/0!</v>
      </c>
      <c r="P1398" s="198" t="e">
        <f t="shared" si="257"/>
        <v>#DIV/0!</v>
      </c>
    </row>
    <row r="1399" spans="1:16" ht="13.5" thickBot="1" x14ac:dyDescent="0.25">
      <c r="A1399" s="189">
        <v>24</v>
      </c>
      <c r="B1399" s="423"/>
      <c r="C1399" s="135" t="s">
        <v>99</v>
      </c>
      <c r="D1399" s="130" t="s">
        <v>4</v>
      </c>
      <c r="E1399" s="158"/>
      <c r="F1399" s="158"/>
      <c r="G1399" s="158"/>
      <c r="H1399" s="158"/>
      <c r="I1399" s="158"/>
      <c r="J1399" s="158"/>
      <c r="K1399" s="159"/>
      <c r="L1399" s="159"/>
      <c r="M1399" s="159"/>
      <c r="N1399" s="160"/>
      <c r="O1399" s="197" t="e">
        <f t="shared" si="253"/>
        <v>#DIV/0!</v>
      </c>
      <c r="P1399" s="198" t="e">
        <f t="shared" si="257"/>
        <v>#DIV/0!</v>
      </c>
    </row>
    <row r="1400" spans="1:16" x14ac:dyDescent="0.2">
      <c r="A1400" s="26"/>
      <c r="K1400" s="26"/>
      <c r="M1400" s="26"/>
      <c r="N1400" s="26"/>
      <c r="O1400" s="26"/>
      <c r="P1400" s="26"/>
    </row>
    <row r="1401" spans="1:16" x14ac:dyDescent="0.2">
      <c r="A1401" s="217">
        <v>48</v>
      </c>
      <c r="B1401" s="103" t="s">
        <v>54</v>
      </c>
      <c r="C1401" s="314">
        <f>+AZ$11</f>
        <v>0</v>
      </c>
      <c r="E1401" s="415">
        <f>+AZ$11</f>
        <v>0</v>
      </c>
      <c r="F1401" s="415">
        <f t="shared" ref="F1401:N1401" si="258">+$AP301</f>
        <v>0</v>
      </c>
      <c r="G1401" s="415">
        <f t="shared" si="258"/>
        <v>0</v>
      </c>
      <c r="H1401" s="415">
        <f t="shared" si="258"/>
        <v>0</v>
      </c>
      <c r="I1401" s="415">
        <f t="shared" si="258"/>
        <v>0</v>
      </c>
      <c r="J1401" s="415">
        <f>+AZ$11</f>
        <v>0</v>
      </c>
      <c r="K1401" s="415">
        <f t="shared" si="258"/>
        <v>0</v>
      </c>
      <c r="L1401" s="415">
        <f t="shared" si="258"/>
        <v>0</v>
      </c>
      <c r="M1401" s="415">
        <f t="shared" si="258"/>
        <v>0</v>
      </c>
      <c r="N1401" s="415">
        <f t="shared" si="258"/>
        <v>0</v>
      </c>
      <c r="O1401" s="26"/>
      <c r="P1401" s="26"/>
    </row>
    <row r="1402" spans="1:16" ht="13.5" thickBot="1" x14ac:dyDescent="0.25">
      <c r="A1402" s="26"/>
      <c r="K1402" s="26"/>
      <c r="M1402" s="26"/>
      <c r="N1402" s="26"/>
      <c r="O1402" s="195" t="s">
        <v>122</v>
      </c>
      <c r="P1402" s="195" t="s">
        <v>56</v>
      </c>
    </row>
    <row r="1403" spans="1:16" x14ac:dyDescent="0.2">
      <c r="A1403" s="101"/>
      <c r="B1403" s="102"/>
      <c r="C1403" s="131"/>
      <c r="D1403" s="99" t="s">
        <v>40</v>
      </c>
      <c r="E1403" s="394" t="s">
        <v>42</v>
      </c>
      <c r="F1403" s="395"/>
      <c r="G1403" s="395"/>
      <c r="H1403" s="395"/>
      <c r="I1403" s="395"/>
      <c r="J1403" s="395"/>
      <c r="K1403" s="395"/>
      <c r="L1403" s="395"/>
      <c r="M1403" s="395"/>
      <c r="N1403" s="396"/>
      <c r="O1403" s="195" t="s">
        <v>123</v>
      </c>
      <c r="P1403" s="195" t="s">
        <v>57</v>
      </c>
    </row>
    <row r="1404" spans="1:16" ht="13.5" thickBot="1" x14ac:dyDescent="0.25">
      <c r="A1404" s="93" t="s">
        <v>34</v>
      </c>
      <c r="B1404" s="94" t="s">
        <v>39</v>
      </c>
      <c r="C1404" s="95" t="s">
        <v>38</v>
      </c>
      <c r="D1404" s="313" t="s">
        <v>37</v>
      </c>
      <c r="E1404" s="145">
        <v>1</v>
      </c>
      <c r="F1404" s="146">
        <v>2</v>
      </c>
      <c r="G1404" s="147">
        <v>3</v>
      </c>
      <c r="H1404" s="147">
        <v>4</v>
      </c>
      <c r="I1404" s="147">
        <v>5</v>
      </c>
      <c r="J1404" s="147">
        <v>6</v>
      </c>
      <c r="K1404" s="147">
        <v>7</v>
      </c>
      <c r="L1404" s="147">
        <v>8</v>
      </c>
      <c r="M1404" s="147">
        <v>9</v>
      </c>
      <c r="N1404" s="144">
        <v>10</v>
      </c>
      <c r="O1404" s="196" t="s">
        <v>55</v>
      </c>
      <c r="P1404" s="196" t="s">
        <v>113</v>
      </c>
    </row>
    <row r="1405" spans="1:16" x14ac:dyDescent="0.2">
      <c r="A1405" s="174">
        <v>1</v>
      </c>
      <c r="B1405" s="416" t="s">
        <v>27</v>
      </c>
      <c r="C1405" s="133" t="s">
        <v>77</v>
      </c>
      <c r="D1405" s="89" t="s">
        <v>4</v>
      </c>
      <c r="E1405" s="153"/>
      <c r="F1405" s="153"/>
      <c r="G1405" s="154"/>
      <c r="H1405" s="154"/>
      <c r="I1405" s="154"/>
      <c r="J1405" s="154"/>
      <c r="K1405" s="154"/>
      <c r="L1405" s="154"/>
      <c r="M1405" s="154"/>
      <c r="N1405" s="156"/>
      <c r="O1405" s="197" t="e">
        <f t="shared" ref="O1405:O1428" si="259">ROUND(AVERAGE(E1405:N1405),0)</f>
        <v>#DIV/0!</v>
      </c>
      <c r="P1405" s="198" t="e">
        <f>(STDEV(E1405:N1405))/R$42</f>
        <v>#DIV/0!</v>
      </c>
    </row>
    <row r="1406" spans="1:16" x14ac:dyDescent="0.2">
      <c r="A1406" s="174">
        <v>2</v>
      </c>
      <c r="B1406" s="417"/>
      <c r="C1406" s="178" t="s">
        <v>78</v>
      </c>
      <c r="D1406" s="90" t="s">
        <v>4</v>
      </c>
      <c r="E1406" s="148"/>
      <c r="F1406" s="148"/>
      <c r="G1406" s="149"/>
      <c r="H1406" s="149"/>
      <c r="I1406" s="149"/>
      <c r="J1406" s="149"/>
      <c r="K1406" s="149"/>
      <c r="L1406" s="149"/>
      <c r="M1406" s="149"/>
      <c r="N1406" s="157"/>
      <c r="O1406" s="197" t="e">
        <f t="shared" si="259"/>
        <v>#DIV/0!</v>
      </c>
      <c r="P1406" s="198" t="e">
        <f t="shared" ref="P1406:P1411" si="260">(STDEV(E1406:N1406))/R$42</f>
        <v>#DIV/0!</v>
      </c>
    </row>
    <row r="1407" spans="1:16" x14ac:dyDescent="0.2">
      <c r="A1407" s="174">
        <v>3</v>
      </c>
      <c r="B1407" s="417"/>
      <c r="C1407" s="133" t="s">
        <v>79</v>
      </c>
      <c r="D1407" s="90" t="s">
        <v>4</v>
      </c>
      <c r="E1407" s="148"/>
      <c r="F1407" s="148"/>
      <c r="G1407" s="149"/>
      <c r="H1407" s="149"/>
      <c r="I1407" s="149"/>
      <c r="J1407" s="149"/>
      <c r="K1407" s="149"/>
      <c r="L1407" s="149"/>
      <c r="M1407" s="149"/>
      <c r="N1407" s="157"/>
      <c r="O1407" s="197" t="e">
        <f t="shared" si="259"/>
        <v>#DIV/0!</v>
      </c>
      <c r="P1407" s="198" t="e">
        <f t="shared" si="260"/>
        <v>#DIV/0!</v>
      </c>
    </row>
    <row r="1408" spans="1:16" x14ac:dyDescent="0.2">
      <c r="A1408" s="174">
        <v>4</v>
      </c>
      <c r="B1408" s="418"/>
      <c r="C1408" s="133" t="s">
        <v>80</v>
      </c>
      <c r="D1408" s="90" t="s">
        <v>4</v>
      </c>
      <c r="E1408" s="148"/>
      <c r="F1408" s="148"/>
      <c r="G1408" s="149"/>
      <c r="H1408" s="149"/>
      <c r="I1408" s="149"/>
      <c r="J1408" s="149"/>
      <c r="K1408" s="149"/>
      <c r="L1408" s="149"/>
      <c r="M1408" s="149"/>
      <c r="N1408" s="157"/>
      <c r="O1408" s="197" t="e">
        <f t="shared" si="259"/>
        <v>#DIV/0!</v>
      </c>
      <c r="P1408" s="198" t="e">
        <f t="shared" si="260"/>
        <v>#DIV/0!</v>
      </c>
    </row>
    <row r="1409" spans="1:16" x14ac:dyDescent="0.2">
      <c r="A1409" s="174">
        <v>5</v>
      </c>
      <c r="B1409" s="419" t="s">
        <v>28</v>
      </c>
      <c r="C1409" s="134" t="s">
        <v>81</v>
      </c>
      <c r="D1409" s="127" t="s">
        <v>4</v>
      </c>
      <c r="E1409" s="148"/>
      <c r="F1409" s="148"/>
      <c r="G1409" s="149"/>
      <c r="H1409" s="149"/>
      <c r="I1409" s="149"/>
      <c r="J1409" s="149"/>
      <c r="K1409" s="149"/>
      <c r="L1409" s="149"/>
      <c r="M1409" s="149"/>
      <c r="N1409" s="157"/>
      <c r="O1409" s="197" t="e">
        <f t="shared" si="259"/>
        <v>#DIV/0!</v>
      </c>
      <c r="P1409" s="198" t="e">
        <f t="shared" si="260"/>
        <v>#DIV/0!</v>
      </c>
    </row>
    <row r="1410" spans="1:16" x14ac:dyDescent="0.2">
      <c r="A1410" s="174">
        <v>6</v>
      </c>
      <c r="B1410" s="420"/>
      <c r="C1410" s="134" t="s">
        <v>82</v>
      </c>
      <c r="D1410" s="127" t="s">
        <v>4</v>
      </c>
      <c r="E1410" s="148"/>
      <c r="F1410" s="148"/>
      <c r="G1410" s="169"/>
      <c r="H1410" s="149"/>
      <c r="I1410" s="149"/>
      <c r="J1410" s="149"/>
      <c r="K1410" s="149"/>
      <c r="L1410" s="149"/>
      <c r="M1410" s="149"/>
      <c r="N1410" s="157"/>
      <c r="O1410" s="197" t="e">
        <f t="shared" si="259"/>
        <v>#DIV/0!</v>
      </c>
      <c r="P1410" s="198" t="e">
        <f t="shared" si="260"/>
        <v>#DIV/0!</v>
      </c>
    </row>
    <row r="1411" spans="1:16" x14ac:dyDescent="0.2">
      <c r="A1411" s="174">
        <v>7</v>
      </c>
      <c r="B1411" s="421" t="s">
        <v>29</v>
      </c>
      <c r="C1411" s="133" t="s">
        <v>83</v>
      </c>
      <c r="D1411" s="90" t="s">
        <v>4</v>
      </c>
      <c r="E1411" s="148"/>
      <c r="F1411" s="148"/>
      <c r="G1411" s="149"/>
      <c r="H1411" s="149"/>
      <c r="I1411" s="149"/>
      <c r="J1411" s="149"/>
      <c r="K1411" s="149"/>
      <c r="L1411" s="149"/>
      <c r="M1411" s="149"/>
      <c r="N1411" s="157"/>
      <c r="O1411" s="197" t="e">
        <f t="shared" si="259"/>
        <v>#DIV/0!</v>
      </c>
      <c r="P1411" s="198" t="e">
        <f t="shared" si="260"/>
        <v>#DIV/0!</v>
      </c>
    </row>
    <row r="1412" spans="1:16" x14ac:dyDescent="0.2">
      <c r="A1412" s="174">
        <v>8</v>
      </c>
      <c r="B1412" s="417"/>
      <c r="C1412" s="133" t="s">
        <v>84</v>
      </c>
      <c r="D1412" s="90" t="s">
        <v>6</v>
      </c>
      <c r="E1412" s="148"/>
      <c r="F1412" s="148"/>
      <c r="G1412" s="149"/>
      <c r="H1412" s="149"/>
      <c r="I1412" s="149"/>
      <c r="J1412" s="149"/>
      <c r="K1412" s="149"/>
      <c r="L1412" s="149"/>
      <c r="M1412" s="149"/>
      <c r="N1412" s="157"/>
      <c r="O1412" s="197" t="e">
        <f t="shared" si="259"/>
        <v>#DIV/0!</v>
      </c>
      <c r="P1412" s="198" t="e">
        <f>(STDEV(E1412:N1412))/R$43</f>
        <v>#DIV/0!</v>
      </c>
    </row>
    <row r="1413" spans="1:16" x14ac:dyDescent="0.2">
      <c r="A1413" s="174">
        <v>9</v>
      </c>
      <c r="B1413" s="418"/>
      <c r="C1413" s="133" t="s">
        <v>85</v>
      </c>
      <c r="D1413" s="90" t="s">
        <v>4</v>
      </c>
      <c r="E1413" s="148"/>
      <c r="F1413" s="148"/>
      <c r="G1413" s="149"/>
      <c r="H1413" s="149"/>
      <c r="I1413" s="149"/>
      <c r="J1413" s="149"/>
      <c r="K1413" s="149"/>
      <c r="L1413" s="149"/>
      <c r="M1413" s="149"/>
      <c r="N1413" s="157"/>
      <c r="O1413" s="197" t="e">
        <f t="shared" si="259"/>
        <v>#DIV/0!</v>
      </c>
      <c r="P1413" s="198" t="e">
        <f t="shared" ref="P1413:P1414" si="261">(STDEV(E1413:N1413))/R$42</f>
        <v>#DIV/0!</v>
      </c>
    </row>
    <row r="1414" spans="1:16" x14ac:dyDescent="0.2">
      <c r="A1414" s="174">
        <v>10</v>
      </c>
      <c r="B1414" s="419" t="s">
        <v>101</v>
      </c>
      <c r="C1414" s="134" t="s">
        <v>86</v>
      </c>
      <c r="D1414" s="127" t="s">
        <v>4</v>
      </c>
      <c r="E1414" s="148"/>
      <c r="F1414" s="148"/>
      <c r="G1414" s="149"/>
      <c r="H1414" s="149"/>
      <c r="I1414" s="149"/>
      <c r="J1414" s="149"/>
      <c r="K1414" s="149"/>
      <c r="L1414" s="149"/>
      <c r="M1414" s="149"/>
      <c r="N1414" s="157"/>
      <c r="O1414" s="197" t="e">
        <f t="shared" si="259"/>
        <v>#DIV/0!</v>
      </c>
      <c r="P1414" s="198" t="e">
        <f t="shared" si="261"/>
        <v>#DIV/0!</v>
      </c>
    </row>
    <row r="1415" spans="1:16" x14ac:dyDescent="0.2">
      <c r="A1415" s="174">
        <v>11</v>
      </c>
      <c r="B1415" s="420"/>
      <c r="C1415" s="134" t="s">
        <v>87</v>
      </c>
      <c r="D1415" s="128" t="s">
        <v>6</v>
      </c>
      <c r="E1415" s="148"/>
      <c r="F1415" s="148"/>
      <c r="G1415" s="149"/>
      <c r="H1415" s="149"/>
      <c r="I1415" s="149"/>
      <c r="J1415" s="149"/>
      <c r="K1415" s="149"/>
      <c r="L1415" s="149"/>
      <c r="M1415" s="149"/>
      <c r="N1415" s="157"/>
      <c r="O1415" s="197" t="e">
        <f t="shared" si="259"/>
        <v>#DIV/0!</v>
      </c>
      <c r="P1415" s="198" t="e">
        <f>(STDEV(E1415:N1415))/R$43</f>
        <v>#DIV/0!</v>
      </c>
    </row>
    <row r="1416" spans="1:16" x14ac:dyDescent="0.2">
      <c r="A1416" s="174">
        <v>12</v>
      </c>
      <c r="B1416" s="421" t="s">
        <v>30</v>
      </c>
      <c r="C1416" s="179" t="s">
        <v>88</v>
      </c>
      <c r="D1416" s="91" t="s">
        <v>4</v>
      </c>
      <c r="E1416" s="148"/>
      <c r="F1416" s="148"/>
      <c r="G1416" s="149"/>
      <c r="H1416" s="149"/>
      <c r="I1416" s="149"/>
      <c r="J1416" s="149"/>
      <c r="K1416" s="149"/>
      <c r="L1416" s="149"/>
      <c r="M1416" s="149"/>
      <c r="N1416" s="157"/>
      <c r="O1416" s="197" t="e">
        <f t="shared" si="259"/>
        <v>#DIV/0!</v>
      </c>
      <c r="P1416" s="198" t="e">
        <f t="shared" ref="P1416:P1417" si="262">(STDEV(E1416:N1416))/R$42</f>
        <v>#DIV/0!</v>
      </c>
    </row>
    <row r="1417" spans="1:16" x14ac:dyDescent="0.2">
      <c r="A1417" s="174">
        <v>13</v>
      </c>
      <c r="B1417" s="418"/>
      <c r="C1417" s="133" t="s">
        <v>89</v>
      </c>
      <c r="D1417" s="90" t="s">
        <v>4</v>
      </c>
      <c r="E1417" s="148"/>
      <c r="F1417" s="148"/>
      <c r="G1417" s="149"/>
      <c r="H1417" s="149"/>
      <c r="I1417" s="149"/>
      <c r="J1417" s="149"/>
      <c r="K1417" s="149"/>
      <c r="L1417" s="149"/>
      <c r="M1417" s="149"/>
      <c r="N1417" s="157"/>
      <c r="O1417" s="197" t="e">
        <f t="shared" si="259"/>
        <v>#DIV/0!</v>
      </c>
      <c r="P1417" s="198" t="e">
        <f t="shared" si="262"/>
        <v>#DIV/0!</v>
      </c>
    </row>
    <row r="1418" spans="1:16" x14ac:dyDescent="0.2">
      <c r="A1418" s="174">
        <v>14</v>
      </c>
      <c r="B1418" s="419" t="s">
        <v>31</v>
      </c>
      <c r="C1418" s="134" t="s">
        <v>90</v>
      </c>
      <c r="D1418" s="128" t="s">
        <v>5</v>
      </c>
      <c r="E1418" s="148"/>
      <c r="F1418" s="148"/>
      <c r="G1418" s="149"/>
      <c r="H1418" s="149"/>
      <c r="I1418" s="149"/>
      <c r="J1418" s="149"/>
      <c r="K1418" s="149"/>
      <c r="L1418" s="149"/>
      <c r="M1418" s="149"/>
      <c r="N1418" s="157"/>
      <c r="O1418" s="197" t="e">
        <f t="shared" si="259"/>
        <v>#DIV/0!</v>
      </c>
      <c r="P1418" s="198" t="e">
        <f>(STDEV(E1418:N1418))/R$44</f>
        <v>#DIV/0!</v>
      </c>
    </row>
    <row r="1419" spans="1:16" x14ac:dyDescent="0.2">
      <c r="A1419" s="174">
        <v>15</v>
      </c>
      <c r="B1419" s="422"/>
      <c r="C1419" s="134" t="s">
        <v>91</v>
      </c>
      <c r="D1419" s="128" t="s">
        <v>6</v>
      </c>
      <c r="E1419" s="150"/>
      <c r="F1419" s="150"/>
      <c r="G1419" s="150"/>
      <c r="H1419" s="150"/>
      <c r="I1419" s="148"/>
      <c r="J1419" s="148"/>
      <c r="K1419" s="149"/>
      <c r="L1419" s="149"/>
      <c r="M1419" s="149"/>
      <c r="N1419" s="157"/>
      <c r="O1419" s="197" t="e">
        <f t="shared" si="259"/>
        <v>#DIV/0!</v>
      </c>
      <c r="P1419" s="198" t="e">
        <f>(STDEV(E1419:N1419))/R$43</f>
        <v>#DIV/0!</v>
      </c>
    </row>
    <row r="1420" spans="1:16" x14ac:dyDescent="0.2">
      <c r="A1420" s="174">
        <v>16</v>
      </c>
      <c r="B1420" s="422"/>
      <c r="C1420" s="134" t="s">
        <v>92</v>
      </c>
      <c r="D1420" s="127" t="s">
        <v>4</v>
      </c>
      <c r="E1420" s="151"/>
      <c r="F1420" s="151"/>
      <c r="G1420" s="151"/>
      <c r="H1420" s="151"/>
      <c r="I1420" s="151"/>
      <c r="J1420" s="152"/>
      <c r="K1420" s="149"/>
      <c r="L1420" s="149"/>
      <c r="M1420" s="149"/>
      <c r="N1420" s="157"/>
      <c r="O1420" s="197" t="e">
        <f t="shared" si="259"/>
        <v>#DIV/0!</v>
      </c>
      <c r="P1420" s="198" t="e">
        <f t="shared" ref="P1420:P1428" si="263">(STDEV(E1420:N1420))/R$42</f>
        <v>#DIV/0!</v>
      </c>
    </row>
    <row r="1421" spans="1:16" x14ac:dyDescent="0.2">
      <c r="A1421" s="175">
        <v>17</v>
      </c>
      <c r="B1421" s="422"/>
      <c r="C1421" s="134" t="s">
        <v>93</v>
      </c>
      <c r="D1421" s="127" t="s">
        <v>4</v>
      </c>
      <c r="E1421" s="151"/>
      <c r="F1421" s="151"/>
      <c r="G1421" s="151"/>
      <c r="H1421" s="151"/>
      <c r="I1421" s="151"/>
      <c r="J1421" s="152"/>
      <c r="K1421" s="149"/>
      <c r="L1421" s="149"/>
      <c r="M1421" s="149"/>
      <c r="N1421" s="157"/>
      <c r="O1421" s="197" t="e">
        <f t="shared" si="259"/>
        <v>#DIV/0!</v>
      </c>
      <c r="P1421" s="198" t="e">
        <f t="shared" si="263"/>
        <v>#DIV/0!</v>
      </c>
    </row>
    <row r="1422" spans="1:16" x14ac:dyDescent="0.2">
      <c r="A1422" s="175">
        <v>18</v>
      </c>
      <c r="B1422" s="420"/>
      <c r="C1422" s="134" t="s">
        <v>94</v>
      </c>
      <c r="D1422" s="127" t="s">
        <v>4</v>
      </c>
      <c r="E1422" s="151"/>
      <c r="F1422" s="151"/>
      <c r="G1422" s="151"/>
      <c r="H1422" s="151"/>
      <c r="I1422" s="151"/>
      <c r="J1422" s="152"/>
      <c r="K1422" s="149"/>
      <c r="L1422" s="149"/>
      <c r="M1422" s="149"/>
      <c r="N1422" s="157"/>
      <c r="O1422" s="197" t="e">
        <f t="shared" si="259"/>
        <v>#DIV/0!</v>
      </c>
      <c r="P1422" s="198" t="e">
        <f t="shared" si="263"/>
        <v>#DIV/0!</v>
      </c>
    </row>
    <row r="1423" spans="1:16" x14ac:dyDescent="0.2">
      <c r="A1423" s="175">
        <v>19</v>
      </c>
      <c r="B1423" s="421" t="s">
        <v>21</v>
      </c>
      <c r="C1423" s="133" t="s">
        <v>95</v>
      </c>
      <c r="D1423" s="90" t="s">
        <v>4</v>
      </c>
      <c r="E1423" s="151"/>
      <c r="F1423" s="151"/>
      <c r="G1423" s="151"/>
      <c r="H1423" s="151"/>
      <c r="I1423" s="151"/>
      <c r="J1423" s="152"/>
      <c r="K1423" s="149"/>
      <c r="L1423" s="149"/>
      <c r="M1423" s="149"/>
      <c r="N1423" s="157"/>
      <c r="O1423" s="197" t="e">
        <f t="shared" si="259"/>
        <v>#DIV/0!</v>
      </c>
      <c r="P1423" s="198" t="e">
        <f t="shared" si="263"/>
        <v>#DIV/0!</v>
      </c>
    </row>
    <row r="1424" spans="1:16" x14ac:dyDescent="0.2">
      <c r="A1424" s="175">
        <v>20</v>
      </c>
      <c r="B1424" s="417"/>
      <c r="C1424" s="133" t="s">
        <v>96</v>
      </c>
      <c r="D1424" s="90" t="s">
        <v>4</v>
      </c>
      <c r="E1424" s="151"/>
      <c r="F1424" s="151"/>
      <c r="G1424" s="151"/>
      <c r="H1424" s="151"/>
      <c r="I1424" s="151"/>
      <c r="J1424" s="152"/>
      <c r="K1424" s="149"/>
      <c r="L1424" s="149"/>
      <c r="M1424" s="149"/>
      <c r="N1424" s="157"/>
      <c r="O1424" s="197" t="e">
        <f t="shared" si="259"/>
        <v>#DIV/0!</v>
      </c>
      <c r="P1424" s="198" t="e">
        <f t="shared" si="263"/>
        <v>#DIV/0!</v>
      </c>
    </row>
    <row r="1425" spans="1:16" x14ac:dyDescent="0.2">
      <c r="A1425" s="175">
        <v>21</v>
      </c>
      <c r="B1425" s="418"/>
      <c r="C1425" s="133" t="s">
        <v>97</v>
      </c>
      <c r="D1425" s="90" t="s">
        <v>4</v>
      </c>
      <c r="E1425" s="151"/>
      <c r="F1425" s="151"/>
      <c r="G1425" s="151"/>
      <c r="H1425" s="151"/>
      <c r="I1425" s="151"/>
      <c r="J1425" s="152"/>
      <c r="K1425" s="149"/>
      <c r="L1425" s="149"/>
      <c r="M1425" s="149"/>
      <c r="N1425" s="157"/>
      <c r="O1425" s="197" t="e">
        <f t="shared" si="259"/>
        <v>#DIV/0!</v>
      </c>
      <c r="P1425" s="198" t="e">
        <f t="shared" si="263"/>
        <v>#DIV/0!</v>
      </c>
    </row>
    <row r="1426" spans="1:16" x14ac:dyDescent="0.2">
      <c r="A1426" s="175">
        <v>22</v>
      </c>
      <c r="B1426" s="419" t="s">
        <v>32</v>
      </c>
      <c r="C1426" s="134" t="s">
        <v>98</v>
      </c>
      <c r="D1426" s="127" t="s">
        <v>4</v>
      </c>
      <c r="E1426" s="151"/>
      <c r="F1426" s="151"/>
      <c r="G1426" s="151"/>
      <c r="H1426" s="151"/>
      <c r="I1426" s="151"/>
      <c r="J1426" s="152"/>
      <c r="K1426" s="149"/>
      <c r="L1426" s="149"/>
      <c r="M1426" s="149"/>
      <c r="N1426" s="157"/>
      <c r="O1426" s="197" t="e">
        <f t="shared" si="259"/>
        <v>#DIV/0!</v>
      </c>
      <c r="P1426" s="198" t="e">
        <f t="shared" si="263"/>
        <v>#DIV/0!</v>
      </c>
    </row>
    <row r="1427" spans="1:16" x14ac:dyDescent="0.2">
      <c r="A1427" s="175">
        <v>23</v>
      </c>
      <c r="B1427" s="422"/>
      <c r="C1427" s="134" t="s">
        <v>100</v>
      </c>
      <c r="D1427" s="129" t="s">
        <v>4</v>
      </c>
      <c r="E1427" s="151"/>
      <c r="F1427" s="151"/>
      <c r="G1427" s="151"/>
      <c r="H1427" s="151"/>
      <c r="I1427" s="151"/>
      <c r="J1427" s="152"/>
      <c r="K1427" s="149"/>
      <c r="L1427" s="149"/>
      <c r="M1427" s="149"/>
      <c r="N1427" s="157"/>
      <c r="O1427" s="197" t="e">
        <f t="shared" si="259"/>
        <v>#DIV/0!</v>
      </c>
      <c r="P1427" s="198" t="e">
        <f t="shared" si="263"/>
        <v>#DIV/0!</v>
      </c>
    </row>
    <row r="1428" spans="1:16" ht="13.5" thickBot="1" x14ac:dyDescent="0.25">
      <c r="A1428" s="189">
        <v>24</v>
      </c>
      <c r="B1428" s="423"/>
      <c r="C1428" s="135" t="s">
        <v>99</v>
      </c>
      <c r="D1428" s="130" t="s">
        <v>4</v>
      </c>
      <c r="E1428" s="158"/>
      <c r="F1428" s="158"/>
      <c r="G1428" s="158"/>
      <c r="H1428" s="158"/>
      <c r="I1428" s="158"/>
      <c r="J1428" s="158"/>
      <c r="K1428" s="159"/>
      <c r="L1428" s="159"/>
      <c r="M1428" s="159"/>
      <c r="N1428" s="160"/>
      <c r="O1428" s="197" t="e">
        <f t="shared" si="259"/>
        <v>#DIV/0!</v>
      </c>
      <c r="P1428" s="198" t="e">
        <f t="shared" si="263"/>
        <v>#DIV/0!</v>
      </c>
    </row>
    <row r="1429" spans="1:16" x14ac:dyDescent="0.2">
      <c r="A1429" s="26"/>
      <c r="K1429" s="26"/>
      <c r="M1429" s="26"/>
      <c r="N1429" s="26"/>
      <c r="O1429" s="26"/>
      <c r="P1429" s="26"/>
    </row>
    <row r="1430" spans="1:16" x14ac:dyDescent="0.2">
      <c r="A1430" s="217">
        <v>49</v>
      </c>
      <c r="B1430" s="103" t="s">
        <v>54</v>
      </c>
      <c r="C1430" s="415">
        <f>+BA$11</f>
        <v>0</v>
      </c>
      <c r="D1430" s="415"/>
      <c r="E1430" s="415">
        <f>+BA$11</f>
        <v>0</v>
      </c>
      <c r="F1430" s="415"/>
      <c r="G1430" s="415"/>
      <c r="H1430" s="415"/>
      <c r="I1430" s="415"/>
      <c r="J1430" s="415">
        <f>+BA$11</f>
        <v>0</v>
      </c>
      <c r="K1430" s="415"/>
      <c r="L1430" s="415"/>
      <c r="M1430" s="415"/>
      <c r="N1430" s="415"/>
      <c r="O1430" s="342"/>
    </row>
    <row r="1431" spans="1:16" ht="13.5" thickBot="1" x14ac:dyDescent="0.25">
      <c r="A1431" s="26"/>
      <c r="K1431" s="26"/>
      <c r="M1431" s="26"/>
      <c r="N1431" s="26"/>
      <c r="O1431" s="195" t="s">
        <v>122</v>
      </c>
      <c r="P1431" s="195" t="s">
        <v>56</v>
      </c>
    </row>
    <row r="1432" spans="1:16" x14ac:dyDescent="0.2">
      <c r="A1432" s="101"/>
      <c r="B1432" s="102"/>
      <c r="C1432" s="131"/>
      <c r="D1432" s="99" t="s">
        <v>40</v>
      </c>
      <c r="E1432" s="394" t="s">
        <v>42</v>
      </c>
      <c r="F1432" s="395"/>
      <c r="G1432" s="395"/>
      <c r="H1432" s="395"/>
      <c r="I1432" s="395"/>
      <c r="J1432" s="395"/>
      <c r="K1432" s="395"/>
      <c r="L1432" s="395"/>
      <c r="M1432" s="395"/>
      <c r="N1432" s="396"/>
      <c r="O1432" s="195" t="s">
        <v>123</v>
      </c>
      <c r="P1432" s="195" t="s">
        <v>57</v>
      </c>
    </row>
    <row r="1433" spans="1:16" ht="13.5" thickBot="1" x14ac:dyDescent="0.25">
      <c r="A1433" s="93" t="s">
        <v>34</v>
      </c>
      <c r="B1433" s="94" t="s">
        <v>39</v>
      </c>
      <c r="C1433" s="95" t="s">
        <v>38</v>
      </c>
      <c r="D1433" s="313" t="s">
        <v>37</v>
      </c>
      <c r="E1433" s="145">
        <v>1</v>
      </c>
      <c r="F1433" s="146">
        <v>2</v>
      </c>
      <c r="G1433" s="147">
        <v>3</v>
      </c>
      <c r="H1433" s="147">
        <v>4</v>
      </c>
      <c r="I1433" s="147">
        <v>5</v>
      </c>
      <c r="J1433" s="147">
        <v>6</v>
      </c>
      <c r="K1433" s="147">
        <v>7</v>
      </c>
      <c r="L1433" s="147">
        <v>8</v>
      </c>
      <c r="M1433" s="147">
        <v>9</v>
      </c>
      <c r="N1433" s="144">
        <v>10</v>
      </c>
      <c r="O1433" s="196" t="s">
        <v>55</v>
      </c>
      <c r="P1433" s="196" t="s">
        <v>113</v>
      </c>
    </row>
    <row r="1434" spans="1:16" x14ac:dyDescent="0.2">
      <c r="A1434" s="174">
        <v>1</v>
      </c>
      <c r="B1434" s="416" t="s">
        <v>27</v>
      </c>
      <c r="C1434" s="133" t="s">
        <v>77</v>
      </c>
      <c r="D1434" s="89" t="s">
        <v>4</v>
      </c>
      <c r="E1434" s="153"/>
      <c r="F1434" s="153"/>
      <c r="G1434" s="154"/>
      <c r="H1434" s="154"/>
      <c r="I1434" s="154"/>
      <c r="J1434" s="154"/>
      <c r="K1434" s="154"/>
      <c r="L1434" s="154"/>
      <c r="M1434" s="154"/>
      <c r="N1434" s="156"/>
      <c r="O1434" s="197" t="e">
        <f t="shared" ref="O1434:O1457" si="264">ROUND(AVERAGE(E1434:N1434),0)</f>
        <v>#DIV/0!</v>
      </c>
      <c r="P1434" s="198" t="e">
        <f>(STDEV(E1434:N1434))/R$42</f>
        <v>#DIV/0!</v>
      </c>
    </row>
    <row r="1435" spans="1:16" x14ac:dyDescent="0.2">
      <c r="A1435" s="174">
        <v>2</v>
      </c>
      <c r="B1435" s="417"/>
      <c r="C1435" s="178" t="s">
        <v>78</v>
      </c>
      <c r="D1435" s="90" t="s">
        <v>4</v>
      </c>
      <c r="E1435" s="148"/>
      <c r="F1435" s="148"/>
      <c r="G1435" s="149"/>
      <c r="H1435" s="149"/>
      <c r="I1435" s="149"/>
      <c r="J1435" s="149"/>
      <c r="K1435" s="149"/>
      <c r="L1435" s="149"/>
      <c r="M1435" s="149"/>
      <c r="N1435" s="157"/>
      <c r="O1435" s="197" t="e">
        <f t="shared" si="264"/>
        <v>#DIV/0!</v>
      </c>
      <c r="P1435" s="198" t="e">
        <f t="shared" ref="P1435:P1440" si="265">(STDEV(E1435:N1435))/R$42</f>
        <v>#DIV/0!</v>
      </c>
    </row>
    <row r="1436" spans="1:16" x14ac:dyDescent="0.2">
      <c r="A1436" s="174">
        <v>3</v>
      </c>
      <c r="B1436" s="417"/>
      <c r="C1436" s="133" t="s">
        <v>79</v>
      </c>
      <c r="D1436" s="90" t="s">
        <v>4</v>
      </c>
      <c r="E1436" s="148"/>
      <c r="F1436" s="148"/>
      <c r="G1436" s="149"/>
      <c r="H1436" s="149"/>
      <c r="I1436" s="149"/>
      <c r="J1436" s="149"/>
      <c r="K1436" s="149"/>
      <c r="L1436" s="149"/>
      <c r="M1436" s="149"/>
      <c r="N1436" s="157"/>
      <c r="O1436" s="197" t="e">
        <f t="shared" si="264"/>
        <v>#DIV/0!</v>
      </c>
      <c r="P1436" s="198" t="e">
        <f t="shared" si="265"/>
        <v>#DIV/0!</v>
      </c>
    </row>
    <row r="1437" spans="1:16" x14ac:dyDescent="0.2">
      <c r="A1437" s="174">
        <v>4</v>
      </c>
      <c r="B1437" s="418"/>
      <c r="C1437" s="133" t="s">
        <v>80</v>
      </c>
      <c r="D1437" s="90" t="s">
        <v>4</v>
      </c>
      <c r="E1437" s="148"/>
      <c r="F1437" s="148"/>
      <c r="G1437" s="149"/>
      <c r="H1437" s="149"/>
      <c r="I1437" s="149"/>
      <c r="J1437" s="149"/>
      <c r="K1437" s="149"/>
      <c r="L1437" s="149"/>
      <c r="M1437" s="149"/>
      <c r="N1437" s="157"/>
      <c r="O1437" s="197" t="e">
        <f t="shared" si="264"/>
        <v>#DIV/0!</v>
      </c>
      <c r="P1437" s="198" t="e">
        <f t="shared" si="265"/>
        <v>#DIV/0!</v>
      </c>
    </row>
    <row r="1438" spans="1:16" x14ac:dyDescent="0.2">
      <c r="A1438" s="174">
        <v>5</v>
      </c>
      <c r="B1438" s="419" t="s">
        <v>28</v>
      </c>
      <c r="C1438" s="134" t="s">
        <v>81</v>
      </c>
      <c r="D1438" s="127" t="s">
        <v>4</v>
      </c>
      <c r="E1438" s="148"/>
      <c r="F1438" s="148"/>
      <c r="G1438" s="149"/>
      <c r="H1438" s="149"/>
      <c r="I1438" s="149"/>
      <c r="J1438" s="149"/>
      <c r="K1438" s="149"/>
      <c r="L1438" s="149"/>
      <c r="M1438" s="149"/>
      <c r="N1438" s="157"/>
      <c r="O1438" s="197" t="e">
        <f t="shared" si="264"/>
        <v>#DIV/0!</v>
      </c>
      <c r="P1438" s="198" t="e">
        <f t="shared" si="265"/>
        <v>#DIV/0!</v>
      </c>
    </row>
    <row r="1439" spans="1:16" x14ac:dyDescent="0.2">
      <c r="A1439" s="174">
        <v>6</v>
      </c>
      <c r="B1439" s="420"/>
      <c r="C1439" s="134" t="s">
        <v>82</v>
      </c>
      <c r="D1439" s="127" t="s">
        <v>4</v>
      </c>
      <c r="E1439" s="148"/>
      <c r="F1439" s="148"/>
      <c r="G1439" s="169"/>
      <c r="H1439" s="149"/>
      <c r="I1439" s="149"/>
      <c r="J1439" s="149"/>
      <c r="K1439" s="149"/>
      <c r="L1439" s="149"/>
      <c r="M1439" s="149"/>
      <c r="N1439" s="157"/>
      <c r="O1439" s="197" t="e">
        <f t="shared" si="264"/>
        <v>#DIV/0!</v>
      </c>
      <c r="P1439" s="198" t="e">
        <f t="shared" si="265"/>
        <v>#DIV/0!</v>
      </c>
    </row>
    <row r="1440" spans="1:16" x14ac:dyDescent="0.2">
      <c r="A1440" s="174">
        <v>7</v>
      </c>
      <c r="B1440" s="421" t="s">
        <v>29</v>
      </c>
      <c r="C1440" s="133" t="s">
        <v>83</v>
      </c>
      <c r="D1440" s="90" t="s">
        <v>4</v>
      </c>
      <c r="E1440" s="148"/>
      <c r="F1440" s="148"/>
      <c r="G1440" s="149"/>
      <c r="H1440" s="149"/>
      <c r="I1440" s="149"/>
      <c r="J1440" s="149"/>
      <c r="K1440" s="149"/>
      <c r="L1440" s="149"/>
      <c r="M1440" s="149"/>
      <c r="N1440" s="157"/>
      <c r="O1440" s="197" t="e">
        <f t="shared" si="264"/>
        <v>#DIV/0!</v>
      </c>
      <c r="P1440" s="198" t="e">
        <f t="shared" si="265"/>
        <v>#DIV/0!</v>
      </c>
    </row>
    <row r="1441" spans="1:16" x14ac:dyDescent="0.2">
      <c r="A1441" s="174">
        <v>8</v>
      </c>
      <c r="B1441" s="417"/>
      <c r="C1441" s="133" t="s">
        <v>84</v>
      </c>
      <c r="D1441" s="90" t="s">
        <v>6</v>
      </c>
      <c r="E1441" s="148"/>
      <c r="F1441" s="148"/>
      <c r="G1441" s="149"/>
      <c r="H1441" s="149"/>
      <c r="I1441" s="149"/>
      <c r="J1441" s="149"/>
      <c r="K1441" s="149"/>
      <c r="L1441" s="149"/>
      <c r="M1441" s="149"/>
      <c r="N1441" s="157"/>
      <c r="O1441" s="197" t="e">
        <f t="shared" si="264"/>
        <v>#DIV/0!</v>
      </c>
      <c r="P1441" s="198" t="e">
        <f>(STDEV(E1441:N1441))/R$43</f>
        <v>#DIV/0!</v>
      </c>
    </row>
    <row r="1442" spans="1:16" x14ac:dyDescent="0.2">
      <c r="A1442" s="174">
        <v>9</v>
      </c>
      <c r="B1442" s="418"/>
      <c r="C1442" s="133" t="s">
        <v>85</v>
      </c>
      <c r="D1442" s="90" t="s">
        <v>4</v>
      </c>
      <c r="E1442" s="148"/>
      <c r="F1442" s="148"/>
      <c r="G1442" s="149"/>
      <c r="H1442" s="149"/>
      <c r="I1442" s="149"/>
      <c r="J1442" s="149"/>
      <c r="K1442" s="149"/>
      <c r="L1442" s="149"/>
      <c r="M1442" s="149"/>
      <c r="N1442" s="157"/>
      <c r="O1442" s="197" t="e">
        <f t="shared" si="264"/>
        <v>#DIV/0!</v>
      </c>
      <c r="P1442" s="198" t="e">
        <f t="shared" ref="P1442:P1443" si="266">(STDEV(E1442:N1442))/R$42</f>
        <v>#DIV/0!</v>
      </c>
    </row>
    <row r="1443" spans="1:16" x14ac:dyDescent="0.2">
      <c r="A1443" s="174">
        <v>10</v>
      </c>
      <c r="B1443" s="419" t="s">
        <v>101</v>
      </c>
      <c r="C1443" s="134" t="s">
        <v>86</v>
      </c>
      <c r="D1443" s="127" t="s">
        <v>4</v>
      </c>
      <c r="E1443" s="148"/>
      <c r="F1443" s="148"/>
      <c r="G1443" s="149"/>
      <c r="H1443" s="149"/>
      <c r="I1443" s="149"/>
      <c r="J1443" s="149"/>
      <c r="K1443" s="149"/>
      <c r="L1443" s="149"/>
      <c r="M1443" s="149"/>
      <c r="N1443" s="157"/>
      <c r="O1443" s="197" t="e">
        <f t="shared" si="264"/>
        <v>#DIV/0!</v>
      </c>
      <c r="P1443" s="198" t="e">
        <f t="shared" si="266"/>
        <v>#DIV/0!</v>
      </c>
    </row>
    <row r="1444" spans="1:16" x14ac:dyDescent="0.2">
      <c r="A1444" s="174">
        <v>11</v>
      </c>
      <c r="B1444" s="420"/>
      <c r="C1444" s="134" t="s">
        <v>87</v>
      </c>
      <c r="D1444" s="128" t="s">
        <v>6</v>
      </c>
      <c r="E1444" s="148"/>
      <c r="F1444" s="148"/>
      <c r="G1444" s="149"/>
      <c r="H1444" s="149"/>
      <c r="I1444" s="149"/>
      <c r="J1444" s="149"/>
      <c r="K1444" s="149"/>
      <c r="L1444" s="149"/>
      <c r="M1444" s="149"/>
      <c r="N1444" s="157"/>
      <c r="O1444" s="197" t="e">
        <f t="shared" si="264"/>
        <v>#DIV/0!</v>
      </c>
      <c r="P1444" s="198" t="e">
        <f>(STDEV(E1444:N1444))/R$43</f>
        <v>#DIV/0!</v>
      </c>
    </row>
    <row r="1445" spans="1:16" x14ac:dyDescent="0.2">
      <c r="A1445" s="174">
        <v>12</v>
      </c>
      <c r="B1445" s="421" t="s">
        <v>30</v>
      </c>
      <c r="C1445" s="179" t="s">
        <v>88</v>
      </c>
      <c r="D1445" s="91" t="s">
        <v>4</v>
      </c>
      <c r="E1445" s="148"/>
      <c r="F1445" s="148"/>
      <c r="G1445" s="149"/>
      <c r="H1445" s="149"/>
      <c r="I1445" s="149"/>
      <c r="J1445" s="149"/>
      <c r="K1445" s="149"/>
      <c r="L1445" s="149"/>
      <c r="M1445" s="149"/>
      <c r="N1445" s="157"/>
      <c r="O1445" s="197" t="e">
        <f t="shared" si="264"/>
        <v>#DIV/0!</v>
      </c>
      <c r="P1445" s="198" t="e">
        <f t="shared" ref="P1445:P1446" si="267">(STDEV(E1445:N1445))/R$42</f>
        <v>#DIV/0!</v>
      </c>
    </row>
    <row r="1446" spans="1:16" x14ac:dyDescent="0.2">
      <c r="A1446" s="174">
        <v>13</v>
      </c>
      <c r="B1446" s="418"/>
      <c r="C1446" s="133" t="s">
        <v>89</v>
      </c>
      <c r="D1446" s="90" t="s">
        <v>4</v>
      </c>
      <c r="E1446" s="148"/>
      <c r="F1446" s="148"/>
      <c r="G1446" s="149"/>
      <c r="H1446" s="149"/>
      <c r="I1446" s="149"/>
      <c r="J1446" s="149"/>
      <c r="K1446" s="149"/>
      <c r="L1446" s="149"/>
      <c r="M1446" s="149"/>
      <c r="N1446" s="157"/>
      <c r="O1446" s="197" t="e">
        <f t="shared" si="264"/>
        <v>#DIV/0!</v>
      </c>
      <c r="P1446" s="198" t="e">
        <f t="shared" si="267"/>
        <v>#DIV/0!</v>
      </c>
    </row>
    <row r="1447" spans="1:16" x14ac:dyDescent="0.2">
      <c r="A1447" s="174">
        <v>14</v>
      </c>
      <c r="B1447" s="419" t="s">
        <v>31</v>
      </c>
      <c r="C1447" s="134" t="s">
        <v>90</v>
      </c>
      <c r="D1447" s="128" t="s">
        <v>5</v>
      </c>
      <c r="E1447" s="148"/>
      <c r="F1447" s="148"/>
      <c r="G1447" s="149"/>
      <c r="H1447" s="149"/>
      <c r="I1447" s="149"/>
      <c r="J1447" s="149"/>
      <c r="K1447" s="149"/>
      <c r="L1447" s="149"/>
      <c r="M1447" s="149"/>
      <c r="N1447" s="157"/>
      <c r="O1447" s="197" t="e">
        <f t="shared" si="264"/>
        <v>#DIV/0!</v>
      </c>
      <c r="P1447" s="198" t="e">
        <f>(STDEV(E1447:N1447))/R$44</f>
        <v>#DIV/0!</v>
      </c>
    </row>
    <row r="1448" spans="1:16" x14ac:dyDescent="0.2">
      <c r="A1448" s="174">
        <v>15</v>
      </c>
      <c r="B1448" s="422"/>
      <c r="C1448" s="134" t="s">
        <v>91</v>
      </c>
      <c r="D1448" s="128" t="s">
        <v>6</v>
      </c>
      <c r="E1448" s="150"/>
      <c r="F1448" s="150"/>
      <c r="G1448" s="150"/>
      <c r="H1448" s="150"/>
      <c r="I1448" s="148"/>
      <c r="J1448" s="148"/>
      <c r="K1448" s="149"/>
      <c r="L1448" s="149"/>
      <c r="M1448" s="149"/>
      <c r="N1448" s="157"/>
      <c r="O1448" s="197" t="e">
        <f t="shared" si="264"/>
        <v>#DIV/0!</v>
      </c>
      <c r="P1448" s="198" t="e">
        <f>(STDEV(E1448:N1448))/R$43</f>
        <v>#DIV/0!</v>
      </c>
    </row>
    <row r="1449" spans="1:16" x14ac:dyDescent="0.2">
      <c r="A1449" s="174">
        <v>16</v>
      </c>
      <c r="B1449" s="422"/>
      <c r="C1449" s="134" t="s">
        <v>92</v>
      </c>
      <c r="D1449" s="127" t="s">
        <v>4</v>
      </c>
      <c r="E1449" s="151"/>
      <c r="F1449" s="151"/>
      <c r="G1449" s="151"/>
      <c r="H1449" s="151"/>
      <c r="I1449" s="151"/>
      <c r="J1449" s="152"/>
      <c r="K1449" s="149"/>
      <c r="L1449" s="149"/>
      <c r="M1449" s="149"/>
      <c r="N1449" s="157"/>
      <c r="O1449" s="197" t="e">
        <f t="shared" si="264"/>
        <v>#DIV/0!</v>
      </c>
      <c r="P1449" s="198" t="e">
        <f t="shared" ref="P1449:P1457" si="268">(STDEV(E1449:N1449))/R$42</f>
        <v>#DIV/0!</v>
      </c>
    </row>
    <row r="1450" spans="1:16" x14ac:dyDescent="0.2">
      <c r="A1450" s="175">
        <v>17</v>
      </c>
      <c r="B1450" s="422"/>
      <c r="C1450" s="134" t="s">
        <v>93</v>
      </c>
      <c r="D1450" s="127" t="s">
        <v>4</v>
      </c>
      <c r="E1450" s="151"/>
      <c r="F1450" s="151"/>
      <c r="G1450" s="151"/>
      <c r="H1450" s="151"/>
      <c r="I1450" s="151"/>
      <c r="J1450" s="152"/>
      <c r="K1450" s="149"/>
      <c r="L1450" s="149"/>
      <c r="M1450" s="149"/>
      <c r="N1450" s="157"/>
      <c r="O1450" s="197" t="e">
        <f t="shared" si="264"/>
        <v>#DIV/0!</v>
      </c>
      <c r="P1450" s="198" t="e">
        <f t="shared" si="268"/>
        <v>#DIV/0!</v>
      </c>
    </row>
    <row r="1451" spans="1:16" x14ac:dyDescent="0.2">
      <c r="A1451" s="175">
        <v>18</v>
      </c>
      <c r="B1451" s="420"/>
      <c r="C1451" s="134" t="s">
        <v>94</v>
      </c>
      <c r="D1451" s="127" t="s">
        <v>4</v>
      </c>
      <c r="E1451" s="151"/>
      <c r="F1451" s="151"/>
      <c r="G1451" s="151"/>
      <c r="H1451" s="151"/>
      <c r="I1451" s="151"/>
      <c r="J1451" s="152"/>
      <c r="K1451" s="149"/>
      <c r="L1451" s="149"/>
      <c r="M1451" s="149"/>
      <c r="N1451" s="157"/>
      <c r="O1451" s="197" t="e">
        <f t="shared" si="264"/>
        <v>#DIV/0!</v>
      </c>
      <c r="P1451" s="198" t="e">
        <f t="shared" si="268"/>
        <v>#DIV/0!</v>
      </c>
    </row>
    <row r="1452" spans="1:16" x14ac:dyDescent="0.2">
      <c r="A1452" s="175">
        <v>19</v>
      </c>
      <c r="B1452" s="421" t="s">
        <v>21</v>
      </c>
      <c r="C1452" s="133" t="s">
        <v>95</v>
      </c>
      <c r="D1452" s="90" t="s">
        <v>4</v>
      </c>
      <c r="E1452" s="151"/>
      <c r="F1452" s="151"/>
      <c r="G1452" s="151"/>
      <c r="H1452" s="151"/>
      <c r="I1452" s="151"/>
      <c r="J1452" s="152"/>
      <c r="K1452" s="149"/>
      <c r="L1452" s="149"/>
      <c r="M1452" s="149"/>
      <c r="N1452" s="157"/>
      <c r="O1452" s="197" t="e">
        <f t="shared" si="264"/>
        <v>#DIV/0!</v>
      </c>
      <c r="P1452" s="198" t="e">
        <f t="shared" si="268"/>
        <v>#DIV/0!</v>
      </c>
    </row>
    <row r="1453" spans="1:16" x14ac:dyDescent="0.2">
      <c r="A1453" s="175">
        <v>20</v>
      </c>
      <c r="B1453" s="417"/>
      <c r="C1453" s="133" t="s">
        <v>96</v>
      </c>
      <c r="D1453" s="90" t="s">
        <v>4</v>
      </c>
      <c r="E1453" s="151"/>
      <c r="F1453" s="151"/>
      <c r="G1453" s="151"/>
      <c r="H1453" s="151"/>
      <c r="I1453" s="151"/>
      <c r="J1453" s="152"/>
      <c r="K1453" s="149"/>
      <c r="L1453" s="149"/>
      <c r="M1453" s="149"/>
      <c r="N1453" s="157"/>
      <c r="O1453" s="197" t="e">
        <f t="shared" si="264"/>
        <v>#DIV/0!</v>
      </c>
      <c r="P1453" s="198" t="e">
        <f t="shared" si="268"/>
        <v>#DIV/0!</v>
      </c>
    </row>
    <row r="1454" spans="1:16" x14ac:dyDescent="0.2">
      <c r="A1454" s="175">
        <v>21</v>
      </c>
      <c r="B1454" s="418"/>
      <c r="C1454" s="133" t="s">
        <v>97</v>
      </c>
      <c r="D1454" s="90" t="s">
        <v>4</v>
      </c>
      <c r="E1454" s="151"/>
      <c r="F1454" s="151"/>
      <c r="G1454" s="151"/>
      <c r="H1454" s="151"/>
      <c r="I1454" s="151"/>
      <c r="J1454" s="152"/>
      <c r="K1454" s="149"/>
      <c r="L1454" s="149"/>
      <c r="M1454" s="149"/>
      <c r="N1454" s="157"/>
      <c r="O1454" s="197" t="e">
        <f t="shared" si="264"/>
        <v>#DIV/0!</v>
      </c>
      <c r="P1454" s="198" t="e">
        <f t="shared" si="268"/>
        <v>#DIV/0!</v>
      </c>
    </row>
    <row r="1455" spans="1:16" x14ac:dyDescent="0.2">
      <c r="A1455" s="175">
        <v>22</v>
      </c>
      <c r="B1455" s="419" t="s">
        <v>32</v>
      </c>
      <c r="C1455" s="134" t="s">
        <v>98</v>
      </c>
      <c r="D1455" s="127" t="s">
        <v>4</v>
      </c>
      <c r="E1455" s="151"/>
      <c r="F1455" s="151"/>
      <c r="G1455" s="151"/>
      <c r="H1455" s="151"/>
      <c r="I1455" s="151"/>
      <c r="J1455" s="152"/>
      <c r="K1455" s="149"/>
      <c r="L1455" s="149"/>
      <c r="M1455" s="149"/>
      <c r="N1455" s="157"/>
      <c r="O1455" s="197" t="e">
        <f t="shared" si="264"/>
        <v>#DIV/0!</v>
      </c>
      <c r="P1455" s="198" t="e">
        <f t="shared" si="268"/>
        <v>#DIV/0!</v>
      </c>
    </row>
    <row r="1456" spans="1:16" x14ac:dyDescent="0.2">
      <c r="A1456" s="175">
        <v>23</v>
      </c>
      <c r="B1456" s="422"/>
      <c r="C1456" s="134" t="s">
        <v>100</v>
      </c>
      <c r="D1456" s="129" t="s">
        <v>4</v>
      </c>
      <c r="E1456" s="151"/>
      <c r="F1456" s="151"/>
      <c r="G1456" s="151"/>
      <c r="H1456" s="151"/>
      <c r="I1456" s="151"/>
      <c r="J1456" s="152"/>
      <c r="K1456" s="149"/>
      <c r="L1456" s="149"/>
      <c r="M1456" s="149"/>
      <c r="N1456" s="157"/>
      <c r="O1456" s="197" t="e">
        <f t="shared" si="264"/>
        <v>#DIV/0!</v>
      </c>
      <c r="P1456" s="198" t="e">
        <f t="shared" si="268"/>
        <v>#DIV/0!</v>
      </c>
    </row>
    <row r="1457" spans="1:16" ht="13.5" thickBot="1" x14ac:dyDescent="0.25">
      <c r="A1457" s="189">
        <v>24</v>
      </c>
      <c r="B1457" s="423"/>
      <c r="C1457" s="135" t="s">
        <v>99</v>
      </c>
      <c r="D1457" s="130" t="s">
        <v>4</v>
      </c>
      <c r="E1457" s="158"/>
      <c r="F1457" s="158"/>
      <c r="G1457" s="158"/>
      <c r="H1457" s="158"/>
      <c r="I1457" s="158"/>
      <c r="J1457" s="158"/>
      <c r="K1457" s="159"/>
      <c r="L1457" s="159"/>
      <c r="M1457" s="159"/>
      <c r="N1457" s="160"/>
      <c r="O1457" s="197" t="e">
        <f t="shared" si="264"/>
        <v>#DIV/0!</v>
      </c>
      <c r="P1457" s="198" t="e">
        <f t="shared" si="268"/>
        <v>#DIV/0!</v>
      </c>
    </row>
    <row r="1458" spans="1:16" x14ac:dyDescent="0.2">
      <c r="A1458" s="26"/>
      <c r="K1458" s="26"/>
      <c r="M1458" s="26"/>
      <c r="N1458" s="26"/>
      <c r="O1458" s="26"/>
      <c r="P1458" s="26"/>
    </row>
    <row r="1459" spans="1:16" x14ac:dyDescent="0.2">
      <c r="A1459" s="217">
        <v>50</v>
      </c>
      <c r="B1459" s="103" t="s">
        <v>54</v>
      </c>
      <c r="C1459" s="314">
        <f>+BB$11</f>
        <v>0</v>
      </c>
      <c r="E1459" s="415">
        <f>+BB$11</f>
        <v>0</v>
      </c>
      <c r="F1459" s="415"/>
      <c r="G1459" s="415"/>
      <c r="H1459" s="415"/>
      <c r="I1459" s="415"/>
      <c r="J1459" s="415">
        <f>+BB$11</f>
        <v>0</v>
      </c>
      <c r="K1459" s="415"/>
      <c r="L1459" s="415"/>
      <c r="M1459" s="415"/>
      <c r="N1459" s="415"/>
      <c r="O1459" s="26"/>
      <c r="P1459" s="26"/>
    </row>
    <row r="1460" spans="1:16" ht="13.5" thickBot="1" x14ac:dyDescent="0.25">
      <c r="A1460" s="26"/>
      <c r="K1460" s="26"/>
      <c r="M1460" s="26"/>
      <c r="N1460" s="26"/>
      <c r="O1460" s="195" t="s">
        <v>122</v>
      </c>
      <c r="P1460" s="195" t="s">
        <v>56</v>
      </c>
    </row>
    <row r="1461" spans="1:16" x14ac:dyDescent="0.2">
      <c r="A1461" s="101"/>
      <c r="B1461" s="102"/>
      <c r="C1461" s="131"/>
      <c r="D1461" s="99" t="s">
        <v>40</v>
      </c>
      <c r="E1461" s="394" t="s">
        <v>42</v>
      </c>
      <c r="F1461" s="395"/>
      <c r="G1461" s="395"/>
      <c r="H1461" s="395"/>
      <c r="I1461" s="395"/>
      <c r="J1461" s="395"/>
      <c r="K1461" s="395"/>
      <c r="L1461" s="395"/>
      <c r="M1461" s="395"/>
      <c r="N1461" s="396"/>
      <c r="O1461" s="195" t="s">
        <v>123</v>
      </c>
      <c r="P1461" s="195" t="s">
        <v>57</v>
      </c>
    </row>
    <row r="1462" spans="1:16" ht="13.5" thickBot="1" x14ac:dyDescent="0.25">
      <c r="A1462" s="93" t="s">
        <v>34</v>
      </c>
      <c r="B1462" s="94" t="s">
        <v>39</v>
      </c>
      <c r="C1462" s="95" t="s">
        <v>38</v>
      </c>
      <c r="D1462" s="313" t="s">
        <v>37</v>
      </c>
      <c r="E1462" s="145">
        <v>1</v>
      </c>
      <c r="F1462" s="146">
        <v>2</v>
      </c>
      <c r="G1462" s="147">
        <v>3</v>
      </c>
      <c r="H1462" s="147">
        <v>4</v>
      </c>
      <c r="I1462" s="147">
        <v>5</v>
      </c>
      <c r="J1462" s="147">
        <v>6</v>
      </c>
      <c r="K1462" s="147">
        <v>7</v>
      </c>
      <c r="L1462" s="147">
        <v>8</v>
      </c>
      <c r="M1462" s="147">
        <v>9</v>
      </c>
      <c r="N1462" s="144">
        <v>10</v>
      </c>
      <c r="O1462" s="196" t="s">
        <v>55</v>
      </c>
      <c r="P1462" s="196" t="s">
        <v>113</v>
      </c>
    </row>
    <row r="1463" spans="1:16" x14ac:dyDescent="0.2">
      <c r="A1463" s="174">
        <v>1</v>
      </c>
      <c r="B1463" s="416" t="s">
        <v>27</v>
      </c>
      <c r="C1463" s="133" t="s">
        <v>77</v>
      </c>
      <c r="D1463" s="89" t="s">
        <v>4</v>
      </c>
      <c r="E1463" s="153"/>
      <c r="F1463" s="153"/>
      <c r="G1463" s="154"/>
      <c r="H1463" s="154"/>
      <c r="I1463" s="308"/>
      <c r="J1463" s="308"/>
      <c r="K1463" s="154"/>
      <c r="L1463" s="309"/>
      <c r="M1463" s="154"/>
      <c r="N1463" s="156"/>
      <c r="O1463" s="197" t="e">
        <f t="shared" ref="O1463:O1486" si="269">ROUND(AVERAGE(E1463:N1463),0)</f>
        <v>#DIV/0!</v>
      </c>
      <c r="P1463" s="198" t="e">
        <f>(STDEV(E1463:N1463))/R$42</f>
        <v>#DIV/0!</v>
      </c>
    </row>
    <row r="1464" spans="1:16" x14ac:dyDescent="0.2">
      <c r="A1464" s="174">
        <v>2</v>
      </c>
      <c r="B1464" s="417"/>
      <c r="C1464" s="178" t="s">
        <v>78</v>
      </c>
      <c r="D1464" s="90" t="s">
        <v>4</v>
      </c>
      <c r="E1464" s="148"/>
      <c r="F1464" s="148"/>
      <c r="G1464" s="149"/>
      <c r="H1464" s="149"/>
      <c r="I1464" s="149"/>
      <c r="J1464" s="149"/>
      <c r="K1464" s="149"/>
      <c r="L1464" s="149"/>
      <c r="M1464" s="149"/>
      <c r="N1464" s="157"/>
      <c r="O1464" s="197" t="e">
        <f t="shared" si="269"/>
        <v>#DIV/0!</v>
      </c>
      <c r="P1464" s="198" t="e">
        <f t="shared" ref="P1464:P1469" si="270">(STDEV(E1464:N1464))/R$42</f>
        <v>#DIV/0!</v>
      </c>
    </row>
    <row r="1465" spans="1:16" x14ac:dyDescent="0.2">
      <c r="A1465" s="174">
        <v>3</v>
      </c>
      <c r="B1465" s="417"/>
      <c r="C1465" s="133" t="s">
        <v>79</v>
      </c>
      <c r="D1465" s="90" t="s">
        <v>4</v>
      </c>
      <c r="E1465" s="148"/>
      <c r="F1465" s="148"/>
      <c r="G1465" s="149"/>
      <c r="H1465" s="149"/>
      <c r="I1465" s="149"/>
      <c r="J1465" s="149"/>
      <c r="K1465" s="149"/>
      <c r="L1465" s="149"/>
      <c r="M1465" s="149"/>
      <c r="N1465" s="157"/>
      <c r="O1465" s="197" t="e">
        <f t="shared" si="269"/>
        <v>#DIV/0!</v>
      </c>
      <c r="P1465" s="198" t="e">
        <f t="shared" si="270"/>
        <v>#DIV/0!</v>
      </c>
    </row>
    <row r="1466" spans="1:16" x14ac:dyDescent="0.2">
      <c r="A1466" s="174">
        <v>4</v>
      </c>
      <c r="B1466" s="418"/>
      <c r="C1466" s="133" t="s">
        <v>80</v>
      </c>
      <c r="D1466" s="90" t="s">
        <v>4</v>
      </c>
      <c r="E1466" s="148"/>
      <c r="F1466" s="148"/>
      <c r="G1466" s="149"/>
      <c r="H1466" s="149"/>
      <c r="I1466" s="149"/>
      <c r="J1466" s="149"/>
      <c r="K1466" s="149"/>
      <c r="L1466" s="149"/>
      <c r="M1466" s="149"/>
      <c r="N1466" s="157"/>
      <c r="O1466" s="197" t="e">
        <f t="shared" si="269"/>
        <v>#DIV/0!</v>
      </c>
      <c r="P1466" s="198" t="e">
        <f t="shared" si="270"/>
        <v>#DIV/0!</v>
      </c>
    </row>
    <row r="1467" spans="1:16" x14ac:dyDescent="0.2">
      <c r="A1467" s="174">
        <v>5</v>
      </c>
      <c r="B1467" s="419" t="s">
        <v>28</v>
      </c>
      <c r="C1467" s="134" t="s">
        <v>81</v>
      </c>
      <c r="D1467" s="127" t="s">
        <v>4</v>
      </c>
      <c r="E1467" s="148"/>
      <c r="F1467" s="148"/>
      <c r="G1467" s="149"/>
      <c r="H1467" s="149"/>
      <c r="I1467" s="149"/>
      <c r="J1467" s="149"/>
      <c r="K1467" s="149"/>
      <c r="L1467" s="149"/>
      <c r="M1467" s="149"/>
      <c r="N1467" s="157"/>
      <c r="O1467" s="197" t="e">
        <f t="shared" si="269"/>
        <v>#DIV/0!</v>
      </c>
      <c r="P1467" s="198" t="e">
        <f t="shared" si="270"/>
        <v>#DIV/0!</v>
      </c>
    </row>
    <row r="1468" spans="1:16" x14ac:dyDescent="0.2">
      <c r="A1468" s="174">
        <v>6</v>
      </c>
      <c r="B1468" s="420"/>
      <c r="C1468" s="134" t="s">
        <v>82</v>
      </c>
      <c r="D1468" s="127" t="s">
        <v>4</v>
      </c>
      <c r="E1468" s="148"/>
      <c r="F1468" s="148"/>
      <c r="G1468" s="169"/>
      <c r="H1468" s="149"/>
      <c r="I1468" s="149"/>
      <c r="J1468" s="149"/>
      <c r="K1468" s="149"/>
      <c r="L1468" s="149"/>
      <c r="M1468" s="149"/>
      <c r="N1468" s="157"/>
      <c r="O1468" s="197" t="e">
        <f t="shared" si="269"/>
        <v>#DIV/0!</v>
      </c>
      <c r="P1468" s="198" t="e">
        <f t="shared" si="270"/>
        <v>#DIV/0!</v>
      </c>
    </row>
    <row r="1469" spans="1:16" x14ac:dyDescent="0.2">
      <c r="A1469" s="174">
        <v>7</v>
      </c>
      <c r="B1469" s="421" t="s">
        <v>29</v>
      </c>
      <c r="C1469" s="133" t="s">
        <v>83</v>
      </c>
      <c r="D1469" s="90" t="s">
        <v>4</v>
      </c>
      <c r="E1469" s="148"/>
      <c r="F1469" s="148"/>
      <c r="G1469" s="149"/>
      <c r="H1469" s="149"/>
      <c r="I1469" s="149"/>
      <c r="J1469" s="149"/>
      <c r="K1469" s="149"/>
      <c r="L1469" s="149"/>
      <c r="M1469" s="149"/>
      <c r="N1469" s="157"/>
      <c r="O1469" s="197" t="e">
        <f t="shared" si="269"/>
        <v>#DIV/0!</v>
      </c>
      <c r="P1469" s="198" t="e">
        <f t="shared" si="270"/>
        <v>#DIV/0!</v>
      </c>
    </row>
    <row r="1470" spans="1:16" x14ac:dyDescent="0.2">
      <c r="A1470" s="174">
        <v>8</v>
      </c>
      <c r="B1470" s="417"/>
      <c r="C1470" s="133" t="s">
        <v>84</v>
      </c>
      <c r="D1470" s="90" t="s">
        <v>6</v>
      </c>
      <c r="E1470" s="148"/>
      <c r="F1470" s="148"/>
      <c r="G1470" s="149"/>
      <c r="H1470" s="149"/>
      <c r="I1470" s="149"/>
      <c r="J1470" s="149"/>
      <c r="K1470" s="149"/>
      <c r="L1470" s="149"/>
      <c r="M1470" s="149"/>
      <c r="N1470" s="157"/>
      <c r="O1470" s="197" t="e">
        <f t="shared" si="269"/>
        <v>#DIV/0!</v>
      </c>
      <c r="P1470" s="198" t="e">
        <f>(STDEV(E1470:N1470))/R$43</f>
        <v>#DIV/0!</v>
      </c>
    </row>
    <row r="1471" spans="1:16" x14ac:dyDescent="0.2">
      <c r="A1471" s="174">
        <v>9</v>
      </c>
      <c r="B1471" s="418"/>
      <c r="C1471" s="133" t="s">
        <v>85</v>
      </c>
      <c r="D1471" s="90" t="s">
        <v>4</v>
      </c>
      <c r="E1471" s="148"/>
      <c r="F1471" s="148"/>
      <c r="G1471" s="149"/>
      <c r="H1471" s="149"/>
      <c r="I1471" s="149"/>
      <c r="J1471" s="149"/>
      <c r="K1471" s="149"/>
      <c r="L1471" s="149"/>
      <c r="M1471" s="149"/>
      <c r="N1471" s="157"/>
      <c r="O1471" s="197" t="e">
        <f t="shared" si="269"/>
        <v>#DIV/0!</v>
      </c>
      <c r="P1471" s="198" t="e">
        <f t="shared" ref="P1471:P1472" si="271">(STDEV(E1471:N1471))/R$42</f>
        <v>#DIV/0!</v>
      </c>
    </row>
    <row r="1472" spans="1:16" x14ac:dyDescent="0.2">
      <c r="A1472" s="174">
        <v>10</v>
      </c>
      <c r="B1472" s="419" t="s">
        <v>101</v>
      </c>
      <c r="C1472" s="134" t="s">
        <v>86</v>
      </c>
      <c r="D1472" s="127" t="s">
        <v>4</v>
      </c>
      <c r="E1472" s="148"/>
      <c r="F1472" s="148"/>
      <c r="G1472" s="149"/>
      <c r="H1472" s="149"/>
      <c r="I1472" s="149"/>
      <c r="J1472" s="149"/>
      <c r="K1472" s="149"/>
      <c r="L1472" s="149"/>
      <c r="M1472" s="149"/>
      <c r="N1472" s="157"/>
      <c r="O1472" s="197" t="e">
        <f t="shared" si="269"/>
        <v>#DIV/0!</v>
      </c>
      <c r="P1472" s="198" t="e">
        <f t="shared" si="271"/>
        <v>#DIV/0!</v>
      </c>
    </row>
    <row r="1473" spans="1:16" x14ac:dyDescent="0.2">
      <c r="A1473" s="174">
        <v>11</v>
      </c>
      <c r="B1473" s="420"/>
      <c r="C1473" s="134" t="s">
        <v>87</v>
      </c>
      <c r="D1473" s="128" t="s">
        <v>6</v>
      </c>
      <c r="E1473" s="148"/>
      <c r="F1473" s="148"/>
      <c r="G1473" s="149"/>
      <c r="H1473" s="149"/>
      <c r="I1473" s="149"/>
      <c r="J1473" s="149"/>
      <c r="K1473" s="149"/>
      <c r="L1473" s="149"/>
      <c r="M1473" s="149"/>
      <c r="N1473" s="157"/>
      <c r="O1473" s="197" t="e">
        <f t="shared" si="269"/>
        <v>#DIV/0!</v>
      </c>
      <c r="P1473" s="198" t="e">
        <f>(STDEV(E1473:N1473))/R$43</f>
        <v>#DIV/0!</v>
      </c>
    </row>
    <row r="1474" spans="1:16" x14ac:dyDescent="0.2">
      <c r="A1474" s="174">
        <v>12</v>
      </c>
      <c r="B1474" s="421" t="s">
        <v>30</v>
      </c>
      <c r="C1474" s="179" t="s">
        <v>88</v>
      </c>
      <c r="D1474" s="91" t="s">
        <v>4</v>
      </c>
      <c r="E1474" s="148"/>
      <c r="F1474" s="148"/>
      <c r="G1474" s="149"/>
      <c r="H1474" s="149"/>
      <c r="I1474" s="149"/>
      <c r="J1474" s="149"/>
      <c r="K1474" s="149"/>
      <c r="L1474" s="149"/>
      <c r="M1474" s="149"/>
      <c r="N1474" s="157"/>
      <c r="O1474" s="197" t="e">
        <f t="shared" si="269"/>
        <v>#DIV/0!</v>
      </c>
      <c r="P1474" s="198" t="e">
        <f t="shared" ref="P1474:P1475" si="272">(STDEV(E1474:N1474))/R$42</f>
        <v>#DIV/0!</v>
      </c>
    </row>
    <row r="1475" spans="1:16" x14ac:dyDescent="0.2">
      <c r="A1475" s="174">
        <v>13</v>
      </c>
      <c r="B1475" s="418"/>
      <c r="C1475" s="133" t="s">
        <v>89</v>
      </c>
      <c r="D1475" s="90" t="s">
        <v>4</v>
      </c>
      <c r="E1475" s="148"/>
      <c r="F1475" s="148"/>
      <c r="G1475" s="149"/>
      <c r="H1475" s="149"/>
      <c r="I1475" s="149"/>
      <c r="J1475" s="149"/>
      <c r="K1475" s="149"/>
      <c r="L1475" s="149"/>
      <c r="M1475" s="149"/>
      <c r="N1475" s="157"/>
      <c r="O1475" s="197" t="e">
        <f t="shared" si="269"/>
        <v>#DIV/0!</v>
      </c>
      <c r="P1475" s="198" t="e">
        <f t="shared" si="272"/>
        <v>#DIV/0!</v>
      </c>
    </row>
    <row r="1476" spans="1:16" x14ac:dyDescent="0.2">
      <c r="A1476" s="174">
        <v>14</v>
      </c>
      <c r="B1476" s="419" t="s">
        <v>31</v>
      </c>
      <c r="C1476" s="134" t="s">
        <v>90</v>
      </c>
      <c r="D1476" s="128" t="s">
        <v>5</v>
      </c>
      <c r="E1476" s="148"/>
      <c r="F1476" s="148"/>
      <c r="G1476" s="149"/>
      <c r="H1476" s="149"/>
      <c r="I1476" s="149"/>
      <c r="J1476" s="149"/>
      <c r="K1476" s="149"/>
      <c r="L1476" s="149"/>
      <c r="M1476" s="149"/>
      <c r="N1476" s="157"/>
      <c r="O1476" s="197" t="e">
        <f t="shared" si="269"/>
        <v>#DIV/0!</v>
      </c>
      <c r="P1476" s="198" t="e">
        <f>(STDEV(E1476:N1476))/R$44</f>
        <v>#DIV/0!</v>
      </c>
    </row>
    <row r="1477" spans="1:16" x14ac:dyDescent="0.2">
      <c r="A1477" s="174">
        <v>15</v>
      </c>
      <c r="B1477" s="422"/>
      <c r="C1477" s="134" t="s">
        <v>91</v>
      </c>
      <c r="D1477" s="128" t="s">
        <v>6</v>
      </c>
      <c r="E1477" s="150"/>
      <c r="F1477" s="150"/>
      <c r="G1477" s="150"/>
      <c r="H1477" s="150"/>
      <c r="I1477" s="148"/>
      <c r="J1477" s="148"/>
      <c r="K1477" s="149"/>
      <c r="L1477" s="149"/>
      <c r="M1477" s="149"/>
      <c r="N1477" s="157"/>
      <c r="O1477" s="197" t="e">
        <f t="shared" si="269"/>
        <v>#DIV/0!</v>
      </c>
      <c r="P1477" s="198" t="e">
        <f>(STDEV(E1477:N1477))/R$43</f>
        <v>#DIV/0!</v>
      </c>
    </row>
    <row r="1478" spans="1:16" x14ac:dyDescent="0.2">
      <c r="A1478" s="174">
        <v>16</v>
      </c>
      <c r="B1478" s="422"/>
      <c r="C1478" s="134" t="s">
        <v>92</v>
      </c>
      <c r="D1478" s="127" t="s">
        <v>4</v>
      </c>
      <c r="E1478" s="151"/>
      <c r="F1478" s="151"/>
      <c r="G1478" s="151"/>
      <c r="H1478" s="151"/>
      <c r="I1478" s="151"/>
      <c r="J1478" s="152"/>
      <c r="K1478" s="149"/>
      <c r="L1478" s="149"/>
      <c r="M1478" s="149"/>
      <c r="N1478" s="157"/>
      <c r="O1478" s="197" t="e">
        <f t="shared" si="269"/>
        <v>#DIV/0!</v>
      </c>
      <c r="P1478" s="198" t="e">
        <f t="shared" ref="P1478:P1486" si="273">(STDEV(E1478:N1478))/R$42</f>
        <v>#DIV/0!</v>
      </c>
    </row>
    <row r="1479" spans="1:16" x14ac:dyDescent="0.2">
      <c r="A1479" s="175">
        <v>17</v>
      </c>
      <c r="B1479" s="422"/>
      <c r="C1479" s="134" t="s">
        <v>93</v>
      </c>
      <c r="D1479" s="127" t="s">
        <v>4</v>
      </c>
      <c r="E1479" s="151"/>
      <c r="F1479" s="151"/>
      <c r="G1479" s="151"/>
      <c r="H1479" s="151"/>
      <c r="I1479" s="151"/>
      <c r="J1479" s="152"/>
      <c r="K1479" s="149"/>
      <c r="L1479" s="149"/>
      <c r="M1479" s="149"/>
      <c r="N1479" s="157"/>
      <c r="O1479" s="197" t="e">
        <f t="shared" si="269"/>
        <v>#DIV/0!</v>
      </c>
      <c r="P1479" s="198" t="e">
        <f t="shared" si="273"/>
        <v>#DIV/0!</v>
      </c>
    </row>
    <row r="1480" spans="1:16" x14ac:dyDescent="0.2">
      <c r="A1480" s="175">
        <v>18</v>
      </c>
      <c r="B1480" s="420"/>
      <c r="C1480" s="134" t="s">
        <v>94</v>
      </c>
      <c r="D1480" s="127" t="s">
        <v>4</v>
      </c>
      <c r="E1480" s="151"/>
      <c r="F1480" s="151"/>
      <c r="G1480" s="151"/>
      <c r="H1480" s="151"/>
      <c r="I1480" s="151"/>
      <c r="J1480" s="152"/>
      <c r="K1480" s="149"/>
      <c r="L1480" s="149"/>
      <c r="M1480" s="149"/>
      <c r="N1480" s="157"/>
      <c r="O1480" s="197" t="e">
        <f t="shared" si="269"/>
        <v>#DIV/0!</v>
      </c>
      <c r="P1480" s="198" t="e">
        <f t="shared" si="273"/>
        <v>#DIV/0!</v>
      </c>
    </row>
    <row r="1481" spans="1:16" x14ac:dyDescent="0.2">
      <c r="A1481" s="175">
        <v>19</v>
      </c>
      <c r="B1481" s="421" t="s">
        <v>21</v>
      </c>
      <c r="C1481" s="133" t="s">
        <v>95</v>
      </c>
      <c r="D1481" s="90" t="s">
        <v>4</v>
      </c>
      <c r="E1481" s="151"/>
      <c r="F1481" s="151"/>
      <c r="G1481" s="151"/>
      <c r="H1481" s="151"/>
      <c r="I1481" s="151"/>
      <c r="J1481" s="152"/>
      <c r="K1481" s="149"/>
      <c r="L1481" s="149"/>
      <c r="M1481" s="149"/>
      <c r="N1481" s="157"/>
      <c r="O1481" s="197" t="e">
        <f t="shared" si="269"/>
        <v>#DIV/0!</v>
      </c>
      <c r="P1481" s="198" t="e">
        <f t="shared" si="273"/>
        <v>#DIV/0!</v>
      </c>
    </row>
    <row r="1482" spans="1:16" x14ac:dyDescent="0.2">
      <c r="A1482" s="175">
        <v>20</v>
      </c>
      <c r="B1482" s="417"/>
      <c r="C1482" s="133" t="s">
        <v>96</v>
      </c>
      <c r="D1482" s="90" t="s">
        <v>4</v>
      </c>
      <c r="E1482" s="151"/>
      <c r="F1482" s="151"/>
      <c r="G1482" s="151"/>
      <c r="H1482" s="151"/>
      <c r="I1482" s="151"/>
      <c r="J1482" s="152"/>
      <c r="K1482" s="149"/>
      <c r="L1482" s="149"/>
      <c r="M1482" s="149"/>
      <c r="N1482" s="157"/>
      <c r="O1482" s="197" t="e">
        <f t="shared" si="269"/>
        <v>#DIV/0!</v>
      </c>
      <c r="P1482" s="198" t="e">
        <f t="shared" si="273"/>
        <v>#DIV/0!</v>
      </c>
    </row>
    <row r="1483" spans="1:16" x14ac:dyDescent="0.2">
      <c r="A1483" s="175">
        <v>21</v>
      </c>
      <c r="B1483" s="418"/>
      <c r="C1483" s="133" t="s">
        <v>97</v>
      </c>
      <c r="D1483" s="90" t="s">
        <v>4</v>
      </c>
      <c r="E1483" s="151"/>
      <c r="F1483" s="151"/>
      <c r="G1483" s="151"/>
      <c r="H1483" s="151"/>
      <c r="I1483" s="151"/>
      <c r="J1483" s="152"/>
      <c r="K1483" s="149"/>
      <c r="L1483" s="149"/>
      <c r="M1483" s="149"/>
      <c r="N1483" s="157"/>
      <c r="O1483" s="197" t="e">
        <f t="shared" si="269"/>
        <v>#DIV/0!</v>
      </c>
      <c r="P1483" s="198" t="e">
        <f t="shared" si="273"/>
        <v>#DIV/0!</v>
      </c>
    </row>
    <row r="1484" spans="1:16" x14ac:dyDescent="0.2">
      <c r="A1484" s="175">
        <v>22</v>
      </c>
      <c r="B1484" s="419" t="s">
        <v>32</v>
      </c>
      <c r="C1484" s="134" t="s">
        <v>98</v>
      </c>
      <c r="D1484" s="127" t="s">
        <v>4</v>
      </c>
      <c r="E1484" s="151"/>
      <c r="F1484" s="151"/>
      <c r="G1484" s="151"/>
      <c r="H1484" s="151"/>
      <c r="I1484" s="151"/>
      <c r="J1484" s="152"/>
      <c r="K1484" s="149"/>
      <c r="L1484" s="149"/>
      <c r="M1484" s="149"/>
      <c r="N1484" s="157"/>
      <c r="O1484" s="197" t="e">
        <f t="shared" si="269"/>
        <v>#DIV/0!</v>
      </c>
      <c r="P1484" s="198" t="e">
        <f t="shared" si="273"/>
        <v>#DIV/0!</v>
      </c>
    </row>
    <row r="1485" spans="1:16" x14ac:dyDescent="0.2">
      <c r="A1485" s="175">
        <v>23</v>
      </c>
      <c r="B1485" s="422"/>
      <c r="C1485" s="134" t="s">
        <v>100</v>
      </c>
      <c r="D1485" s="129" t="s">
        <v>4</v>
      </c>
      <c r="E1485" s="151"/>
      <c r="F1485" s="151"/>
      <c r="G1485" s="151"/>
      <c r="H1485" s="151"/>
      <c r="I1485" s="151"/>
      <c r="J1485" s="152"/>
      <c r="K1485" s="149"/>
      <c r="L1485" s="149"/>
      <c r="M1485" s="149"/>
      <c r="N1485" s="157"/>
      <c r="O1485" s="197" t="e">
        <f t="shared" si="269"/>
        <v>#DIV/0!</v>
      </c>
      <c r="P1485" s="198" t="e">
        <f t="shared" si="273"/>
        <v>#DIV/0!</v>
      </c>
    </row>
    <row r="1486" spans="1:16" ht="13.5" thickBot="1" x14ac:dyDescent="0.25">
      <c r="A1486" s="189">
        <v>24</v>
      </c>
      <c r="B1486" s="423"/>
      <c r="C1486" s="135" t="s">
        <v>99</v>
      </c>
      <c r="D1486" s="130" t="s">
        <v>4</v>
      </c>
      <c r="E1486" s="158"/>
      <c r="F1486" s="158"/>
      <c r="G1486" s="158"/>
      <c r="H1486" s="158"/>
      <c r="I1486" s="158"/>
      <c r="J1486" s="158"/>
      <c r="K1486" s="159"/>
      <c r="L1486" s="159"/>
      <c r="M1486" s="159"/>
      <c r="N1486" s="160"/>
      <c r="O1486" s="197" t="e">
        <f t="shared" si="269"/>
        <v>#DIV/0!</v>
      </c>
      <c r="P1486" s="198" t="e">
        <f t="shared" si="273"/>
        <v>#DIV/0!</v>
      </c>
    </row>
  </sheetData>
  <mergeCells count="567">
    <mergeCell ref="B1481:B1483"/>
    <mergeCell ref="B1484:B1486"/>
    <mergeCell ref="AO10:AT10"/>
    <mergeCell ref="AU10:BB10"/>
    <mergeCell ref="E1459:I1459"/>
    <mergeCell ref="J1459:N1459"/>
    <mergeCell ref="E1461:N1461"/>
    <mergeCell ref="B1463:B1466"/>
    <mergeCell ref="B1467:B1468"/>
    <mergeCell ref="B1469:B1471"/>
    <mergeCell ref="B1472:B1473"/>
    <mergeCell ref="B1474:B1475"/>
    <mergeCell ref="B1476:B1480"/>
    <mergeCell ref="E1432:N1432"/>
    <mergeCell ref="B1434:B1437"/>
    <mergeCell ref="B1438:B1439"/>
    <mergeCell ref="B1440:B1442"/>
    <mergeCell ref="B1443:B1444"/>
    <mergeCell ref="B1445:B1446"/>
    <mergeCell ref="B1447:B1451"/>
    <mergeCell ref="B1452:B1454"/>
    <mergeCell ref="B1455:B1457"/>
    <mergeCell ref="B1409:B1410"/>
    <mergeCell ref="B1411:B1413"/>
    <mergeCell ref="B1414:B1415"/>
    <mergeCell ref="B1416:B1417"/>
    <mergeCell ref="B1418:B1422"/>
    <mergeCell ref="B1423:B1425"/>
    <mergeCell ref="B1426:B1428"/>
    <mergeCell ref="E1430:I1430"/>
    <mergeCell ref="J1430:N1430"/>
    <mergeCell ref="B1385:B1386"/>
    <mergeCell ref="B1387:B1388"/>
    <mergeCell ref="B1389:B1393"/>
    <mergeCell ref="B1394:B1396"/>
    <mergeCell ref="B1397:B1399"/>
    <mergeCell ref="E1401:I1401"/>
    <mergeCell ref="J1401:N1401"/>
    <mergeCell ref="E1403:N1403"/>
    <mergeCell ref="B1405:B1408"/>
    <mergeCell ref="C1430:D1430"/>
    <mergeCell ref="B1360:B1364"/>
    <mergeCell ref="B1365:B1367"/>
    <mergeCell ref="B1368:B1370"/>
    <mergeCell ref="E1372:I1372"/>
    <mergeCell ref="J1372:N1372"/>
    <mergeCell ref="E1374:N1374"/>
    <mergeCell ref="B1376:B1379"/>
    <mergeCell ref="B1380:B1381"/>
    <mergeCell ref="B1382:B1384"/>
    <mergeCell ref="B1339:B1341"/>
    <mergeCell ref="E1343:I1343"/>
    <mergeCell ref="J1343:N1343"/>
    <mergeCell ref="E1345:N1345"/>
    <mergeCell ref="B1347:B1350"/>
    <mergeCell ref="B1351:B1352"/>
    <mergeCell ref="B1353:B1355"/>
    <mergeCell ref="B1356:B1357"/>
    <mergeCell ref="B1358:B1359"/>
    <mergeCell ref="J1314:N1314"/>
    <mergeCell ref="E1316:N1316"/>
    <mergeCell ref="B1318:B1321"/>
    <mergeCell ref="B1322:B1323"/>
    <mergeCell ref="B1324:B1326"/>
    <mergeCell ref="B1327:B1328"/>
    <mergeCell ref="B1329:B1330"/>
    <mergeCell ref="B1331:B1335"/>
    <mergeCell ref="B1336:B1338"/>
    <mergeCell ref="B1289:B1292"/>
    <mergeCell ref="B1293:B1294"/>
    <mergeCell ref="B1295:B1297"/>
    <mergeCell ref="B1298:B1299"/>
    <mergeCell ref="B1300:B1301"/>
    <mergeCell ref="B1302:B1306"/>
    <mergeCell ref="B1307:B1309"/>
    <mergeCell ref="B1310:B1312"/>
    <mergeCell ref="E1314:I1314"/>
    <mergeCell ref="B1266:B1268"/>
    <mergeCell ref="B1269:B1270"/>
    <mergeCell ref="B1271:B1272"/>
    <mergeCell ref="B1273:B1277"/>
    <mergeCell ref="B1278:B1280"/>
    <mergeCell ref="B1281:B1283"/>
    <mergeCell ref="E1285:I1285"/>
    <mergeCell ref="J1285:N1285"/>
    <mergeCell ref="E1287:N1287"/>
    <mergeCell ref="B1242:B1243"/>
    <mergeCell ref="B1244:B1248"/>
    <mergeCell ref="B1249:B1251"/>
    <mergeCell ref="B1252:B1254"/>
    <mergeCell ref="E1256:I1256"/>
    <mergeCell ref="J1256:N1256"/>
    <mergeCell ref="E1258:N1258"/>
    <mergeCell ref="B1260:B1263"/>
    <mergeCell ref="B1264:B1265"/>
    <mergeCell ref="B1220:B1222"/>
    <mergeCell ref="B1223:B1225"/>
    <mergeCell ref="E1227:I1227"/>
    <mergeCell ref="J1227:N1227"/>
    <mergeCell ref="E1229:N1229"/>
    <mergeCell ref="B1231:B1234"/>
    <mergeCell ref="B1235:B1236"/>
    <mergeCell ref="B1237:B1239"/>
    <mergeCell ref="B1240:B1241"/>
    <mergeCell ref="E1198:I1198"/>
    <mergeCell ref="J1198:N1198"/>
    <mergeCell ref="E1200:N1200"/>
    <mergeCell ref="B1202:B1205"/>
    <mergeCell ref="B1206:B1207"/>
    <mergeCell ref="B1208:B1210"/>
    <mergeCell ref="B1211:B1212"/>
    <mergeCell ref="B1213:B1214"/>
    <mergeCell ref="B1215:B1219"/>
    <mergeCell ref="B1157:B1161"/>
    <mergeCell ref="B1162:B1164"/>
    <mergeCell ref="B1165:B1167"/>
    <mergeCell ref="B1182:B1183"/>
    <mergeCell ref="B1184:B1185"/>
    <mergeCell ref="B1186:B1190"/>
    <mergeCell ref="B1191:B1193"/>
    <mergeCell ref="B1194:B1196"/>
    <mergeCell ref="B1136:B1138"/>
    <mergeCell ref="B1179:B1181"/>
    <mergeCell ref="E1140:I1140"/>
    <mergeCell ref="J1140:N1140"/>
    <mergeCell ref="E1142:N1142"/>
    <mergeCell ref="B1144:B1147"/>
    <mergeCell ref="B1148:B1149"/>
    <mergeCell ref="B1150:B1152"/>
    <mergeCell ref="B1153:B1154"/>
    <mergeCell ref="B1155:B1156"/>
    <mergeCell ref="J1111:N1111"/>
    <mergeCell ref="E1113:N1113"/>
    <mergeCell ref="B1115:B1118"/>
    <mergeCell ref="B1119:B1120"/>
    <mergeCell ref="B1121:B1123"/>
    <mergeCell ref="B1124:B1125"/>
    <mergeCell ref="B1126:B1127"/>
    <mergeCell ref="B1128:B1132"/>
    <mergeCell ref="B1133:B1135"/>
    <mergeCell ref="B1086:B1089"/>
    <mergeCell ref="B1090:B1091"/>
    <mergeCell ref="B1092:B1094"/>
    <mergeCell ref="B1095:B1096"/>
    <mergeCell ref="B1097:B1098"/>
    <mergeCell ref="B1099:B1103"/>
    <mergeCell ref="B1104:B1106"/>
    <mergeCell ref="B1107:B1109"/>
    <mergeCell ref="E1111:I1111"/>
    <mergeCell ref="B1063:B1065"/>
    <mergeCell ref="B1066:B1067"/>
    <mergeCell ref="B1068:B1069"/>
    <mergeCell ref="B1070:B1074"/>
    <mergeCell ref="B1075:B1077"/>
    <mergeCell ref="B1078:B1080"/>
    <mergeCell ref="E1082:I1082"/>
    <mergeCell ref="J1082:N1082"/>
    <mergeCell ref="E1084:N1084"/>
    <mergeCell ref="B1039:B1040"/>
    <mergeCell ref="B1041:B1045"/>
    <mergeCell ref="B1046:B1048"/>
    <mergeCell ref="B1049:B1051"/>
    <mergeCell ref="E1053:I1053"/>
    <mergeCell ref="J1053:N1053"/>
    <mergeCell ref="E1055:N1055"/>
    <mergeCell ref="B1057:B1060"/>
    <mergeCell ref="B1061:B1062"/>
    <mergeCell ref="B1017:B1019"/>
    <mergeCell ref="B1020:B1022"/>
    <mergeCell ref="E1024:I1024"/>
    <mergeCell ref="J1024:N1024"/>
    <mergeCell ref="E1026:N1026"/>
    <mergeCell ref="B1028:B1031"/>
    <mergeCell ref="B1032:B1033"/>
    <mergeCell ref="B1034:B1036"/>
    <mergeCell ref="B1037:B1038"/>
    <mergeCell ref="E995:I995"/>
    <mergeCell ref="J995:N995"/>
    <mergeCell ref="E997:N997"/>
    <mergeCell ref="B999:B1002"/>
    <mergeCell ref="B1003:B1004"/>
    <mergeCell ref="B1005:B1007"/>
    <mergeCell ref="B1008:B1009"/>
    <mergeCell ref="B1010:B1011"/>
    <mergeCell ref="B1012:B1016"/>
    <mergeCell ref="E968:N968"/>
    <mergeCell ref="B970:B973"/>
    <mergeCell ref="B974:B975"/>
    <mergeCell ref="B976:B978"/>
    <mergeCell ref="B979:B980"/>
    <mergeCell ref="B981:B982"/>
    <mergeCell ref="B983:B987"/>
    <mergeCell ref="B988:B990"/>
    <mergeCell ref="B991:B993"/>
    <mergeCell ref="B945:B946"/>
    <mergeCell ref="B947:B949"/>
    <mergeCell ref="B950:B951"/>
    <mergeCell ref="B952:B953"/>
    <mergeCell ref="B954:B958"/>
    <mergeCell ref="B959:B961"/>
    <mergeCell ref="B962:B964"/>
    <mergeCell ref="E966:I966"/>
    <mergeCell ref="J966:N966"/>
    <mergeCell ref="B921:B922"/>
    <mergeCell ref="B923:B924"/>
    <mergeCell ref="B925:B929"/>
    <mergeCell ref="B930:B932"/>
    <mergeCell ref="B933:B935"/>
    <mergeCell ref="E937:I937"/>
    <mergeCell ref="J937:N937"/>
    <mergeCell ref="E939:N939"/>
    <mergeCell ref="B941:B944"/>
    <mergeCell ref="B896:B900"/>
    <mergeCell ref="B901:B903"/>
    <mergeCell ref="B904:B906"/>
    <mergeCell ref="E908:I908"/>
    <mergeCell ref="J908:N908"/>
    <mergeCell ref="E910:N910"/>
    <mergeCell ref="B912:B915"/>
    <mergeCell ref="B916:B917"/>
    <mergeCell ref="B918:B920"/>
    <mergeCell ref="B875:B877"/>
    <mergeCell ref="E879:I879"/>
    <mergeCell ref="J879:N879"/>
    <mergeCell ref="E881:N881"/>
    <mergeCell ref="B883:B886"/>
    <mergeCell ref="B887:B888"/>
    <mergeCell ref="B889:B891"/>
    <mergeCell ref="B892:B893"/>
    <mergeCell ref="B894:B895"/>
    <mergeCell ref="J850:N850"/>
    <mergeCell ref="E852:N852"/>
    <mergeCell ref="B854:B857"/>
    <mergeCell ref="B858:B859"/>
    <mergeCell ref="B860:B862"/>
    <mergeCell ref="B863:B864"/>
    <mergeCell ref="B865:B866"/>
    <mergeCell ref="B867:B871"/>
    <mergeCell ref="B872:B874"/>
    <mergeCell ref="B825:B828"/>
    <mergeCell ref="B829:B830"/>
    <mergeCell ref="B831:B833"/>
    <mergeCell ref="B834:B835"/>
    <mergeCell ref="B836:B837"/>
    <mergeCell ref="B838:B842"/>
    <mergeCell ref="B843:B845"/>
    <mergeCell ref="B846:B848"/>
    <mergeCell ref="E850:I850"/>
    <mergeCell ref="B802:B804"/>
    <mergeCell ref="B805:B806"/>
    <mergeCell ref="B807:B808"/>
    <mergeCell ref="B809:B813"/>
    <mergeCell ref="B814:B816"/>
    <mergeCell ref="B817:B819"/>
    <mergeCell ref="E821:I821"/>
    <mergeCell ref="J821:N821"/>
    <mergeCell ref="E823:N823"/>
    <mergeCell ref="B778:B779"/>
    <mergeCell ref="B780:B784"/>
    <mergeCell ref="B785:B787"/>
    <mergeCell ref="B788:B790"/>
    <mergeCell ref="E792:I792"/>
    <mergeCell ref="J792:N792"/>
    <mergeCell ref="E794:N794"/>
    <mergeCell ref="B796:B799"/>
    <mergeCell ref="B800:B801"/>
    <mergeCell ref="B756:B758"/>
    <mergeCell ref="B759:B761"/>
    <mergeCell ref="E763:I763"/>
    <mergeCell ref="J763:N763"/>
    <mergeCell ref="E765:N765"/>
    <mergeCell ref="B767:B770"/>
    <mergeCell ref="B771:B772"/>
    <mergeCell ref="B773:B775"/>
    <mergeCell ref="B776:B777"/>
    <mergeCell ref="E734:I734"/>
    <mergeCell ref="J734:N734"/>
    <mergeCell ref="E736:N736"/>
    <mergeCell ref="B738:B741"/>
    <mergeCell ref="B742:B743"/>
    <mergeCell ref="B744:B746"/>
    <mergeCell ref="B747:B748"/>
    <mergeCell ref="B749:B750"/>
    <mergeCell ref="B751:B755"/>
    <mergeCell ref="E10:J10"/>
    <mergeCell ref="K10:P10"/>
    <mergeCell ref="Q10:V10"/>
    <mergeCell ref="B12:B15"/>
    <mergeCell ref="B16:B17"/>
    <mergeCell ref="B42:B45"/>
    <mergeCell ref="B46:B47"/>
    <mergeCell ref="B48:B50"/>
    <mergeCell ref="B51:B52"/>
    <mergeCell ref="E40:N40"/>
    <mergeCell ref="E38:I38"/>
    <mergeCell ref="J38:N38"/>
    <mergeCell ref="B111:B112"/>
    <mergeCell ref="B53:B54"/>
    <mergeCell ref="B33:B35"/>
    <mergeCell ref="B18:B20"/>
    <mergeCell ref="B21:B22"/>
    <mergeCell ref="B23:B24"/>
    <mergeCell ref="B25:B29"/>
    <mergeCell ref="B30:B32"/>
    <mergeCell ref="B77:B79"/>
    <mergeCell ref="B80:B81"/>
    <mergeCell ref="B92:B94"/>
    <mergeCell ref="B100:B103"/>
    <mergeCell ref="B104:B105"/>
    <mergeCell ref="B106:B108"/>
    <mergeCell ref="B109:B110"/>
    <mergeCell ref="B82:B83"/>
    <mergeCell ref="B84:B88"/>
    <mergeCell ref="B89:B91"/>
    <mergeCell ref="B55:B59"/>
    <mergeCell ref="B60:B62"/>
    <mergeCell ref="B63:B65"/>
    <mergeCell ref="B71:B74"/>
    <mergeCell ref="B75:B76"/>
    <mergeCell ref="B133:B134"/>
    <mergeCell ref="B135:B137"/>
    <mergeCell ref="B138:B139"/>
    <mergeCell ref="B140:B141"/>
    <mergeCell ref="B142:B146"/>
    <mergeCell ref="B113:B117"/>
    <mergeCell ref="B118:B120"/>
    <mergeCell ref="B121:B123"/>
    <mergeCell ref="B129:B132"/>
    <mergeCell ref="B191:B192"/>
    <mergeCell ref="B193:B195"/>
    <mergeCell ref="B198:B199"/>
    <mergeCell ref="B167:B168"/>
    <mergeCell ref="B169:B170"/>
    <mergeCell ref="B171:B175"/>
    <mergeCell ref="B176:B178"/>
    <mergeCell ref="B179:B181"/>
    <mergeCell ref="B147:B149"/>
    <mergeCell ref="B150:B152"/>
    <mergeCell ref="B158:B161"/>
    <mergeCell ref="B162:B163"/>
    <mergeCell ref="B164:B166"/>
    <mergeCell ref="B187:B190"/>
    <mergeCell ref="B196:B197"/>
    <mergeCell ref="E67:I67"/>
    <mergeCell ref="J67:N67"/>
    <mergeCell ref="B256:B257"/>
    <mergeCell ref="B258:B262"/>
    <mergeCell ref="B263:B265"/>
    <mergeCell ref="B266:B268"/>
    <mergeCell ref="B237:B239"/>
    <mergeCell ref="B245:B248"/>
    <mergeCell ref="B249:B250"/>
    <mergeCell ref="B251:B253"/>
    <mergeCell ref="B254:B255"/>
    <mergeCell ref="B222:B224"/>
    <mergeCell ref="B225:B226"/>
    <mergeCell ref="B227:B228"/>
    <mergeCell ref="B229:B233"/>
    <mergeCell ref="B234:B236"/>
    <mergeCell ref="B200:B204"/>
    <mergeCell ref="B205:B207"/>
    <mergeCell ref="B208:B210"/>
    <mergeCell ref="B216:B219"/>
    <mergeCell ref="B220:B221"/>
    <mergeCell ref="E243:N243"/>
    <mergeCell ref="E241:I241"/>
    <mergeCell ref="J241:N241"/>
    <mergeCell ref="E214:N214"/>
    <mergeCell ref="E96:I96"/>
    <mergeCell ref="J96:N96"/>
    <mergeCell ref="E125:I125"/>
    <mergeCell ref="J125:N125"/>
    <mergeCell ref="E154:I154"/>
    <mergeCell ref="J154:N154"/>
    <mergeCell ref="E69:N69"/>
    <mergeCell ref="E98:N98"/>
    <mergeCell ref="E127:N127"/>
    <mergeCell ref="E156:N156"/>
    <mergeCell ref="E185:N185"/>
    <mergeCell ref="E183:I183"/>
    <mergeCell ref="J183:N183"/>
    <mergeCell ref="E212:I212"/>
    <mergeCell ref="J212:N212"/>
    <mergeCell ref="B278:B279"/>
    <mergeCell ref="B280:B282"/>
    <mergeCell ref="B283:B284"/>
    <mergeCell ref="B285:B286"/>
    <mergeCell ref="B287:B291"/>
    <mergeCell ref="E270:I270"/>
    <mergeCell ref="J270:N270"/>
    <mergeCell ref="E272:N272"/>
    <mergeCell ref="B274:B277"/>
    <mergeCell ref="B303:B306"/>
    <mergeCell ref="B307:B308"/>
    <mergeCell ref="B309:B311"/>
    <mergeCell ref="B312:B313"/>
    <mergeCell ref="B314:B315"/>
    <mergeCell ref="B292:B294"/>
    <mergeCell ref="B295:B297"/>
    <mergeCell ref="E299:I299"/>
    <mergeCell ref="J299:N299"/>
    <mergeCell ref="E301:N301"/>
    <mergeCell ref="E330:N330"/>
    <mergeCell ref="B332:B335"/>
    <mergeCell ref="B336:B337"/>
    <mergeCell ref="B338:B340"/>
    <mergeCell ref="B341:B342"/>
    <mergeCell ref="B316:B320"/>
    <mergeCell ref="B321:B323"/>
    <mergeCell ref="B324:B326"/>
    <mergeCell ref="E328:I328"/>
    <mergeCell ref="J328:N328"/>
    <mergeCell ref="J357:N357"/>
    <mergeCell ref="E359:N359"/>
    <mergeCell ref="B361:B364"/>
    <mergeCell ref="B365:B366"/>
    <mergeCell ref="B367:B369"/>
    <mergeCell ref="B343:B344"/>
    <mergeCell ref="B345:B349"/>
    <mergeCell ref="B350:B352"/>
    <mergeCell ref="B353:B355"/>
    <mergeCell ref="E357:I357"/>
    <mergeCell ref="E386:I386"/>
    <mergeCell ref="J386:N386"/>
    <mergeCell ref="E388:N388"/>
    <mergeCell ref="B390:B393"/>
    <mergeCell ref="B394:B395"/>
    <mergeCell ref="B370:B371"/>
    <mergeCell ref="B372:B373"/>
    <mergeCell ref="B374:B378"/>
    <mergeCell ref="B379:B381"/>
    <mergeCell ref="B382:B384"/>
    <mergeCell ref="B411:B413"/>
    <mergeCell ref="E415:I415"/>
    <mergeCell ref="J415:N415"/>
    <mergeCell ref="E417:N417"/>
    <mergeCell ref="B419:B422"/>
    <mergeCell ref="B396:B398"/>
    <mergeCell ref="B399:B400"/>
    <mergeCell ref="B401:B402"/>
    <mergeCell ref="B403:B407"/>
    <mergeCell ref="B408:B410"/>
    <mergeCell ref="B437:B439"/>
    <mergeCell ref="B440:B442"/>
    <mergeCell ref="E444:I444"/>
    <mergeCell ref="J444:N444"/>
    <mergeCell ref="E446:N446"/>
    <mergeCell ref="B423:B424"/>
    <mergeCell ref="B425:B427"/>
    <mergeCell ref="B428:B429"/>
    <mergeCell ref="B430:B431"/>
    <mergeCell ref="B432:B436"/>
    <mergeCell ref="B461:B465"/>
    <mergeCell ref="B466:B468"/>
    <mergeCell ref="B469:B471"/>
    <mergeCell ref="E473:I473"/>
    <mergeCell ref="J473:N473"/>
    <mergeCell ref="B448:B451"/>
    <mergeCell ref="B452:B453"/>
    <mergeCell ref="B454:B456"/>
    <mergeCell ref="B457:B458"/>
    <mergeCell ref="B459:B460"/>
    <mergeCell ref="B488:B489"/>
    <mergeCell ref="B490:B494"/>
    <mergeCell ref="B495:B497"/>
    <mergeCell ref="B498:B500"/>
    <mergeCell ref="E502:I502"/>
    <mergeCell ref="E475:N475"/>
    <mergeCell ref="B477:B480"/>
    <mergeCell ref="B481:B482"/>
    <mergeCell ref="B483:B485"/>
    <mergeCell ref="B486:B487"/>
    <mergeCell ref="B515:B516"/>
    <mergeCell ref="B517:B518"/>
    <mergeCell ref="B519:B523"/>
    <mergeCell ref="B524:B526"/>
    <mergeCell ref="B527:B529"/>
    <mergeCell ref="J502:N502"/>
    <mergeCell ref="E504:N504"/>
    <mergeCell ref="B506:B509"/>
    <mergeCell ref="B510:B511"/>
    <mergeCell ref="B512:B514"/>
    <mergeCell ref="B541:B543"/>
    <mergeCell ref="B544:B545"/>
    <mergeCell ref="B546:B547"/>
    <mergeCell ref="B548:B552"/>
    <mergeCell ref="B553:B555"/>
    <mergeCell ref="E531:I531"/>
    <mergeCell ref="J531:N531"/>
    <mergeCell ref="E533:N533"/>
    <mergeCell ref="B535:B538"/>
    <mergeCell ref="B539:B540"/>
    <mergeCell ref="B568:B569"/>
    <mergeCell ref="B570:B572"/>
    <mergeCell ref="B573:B574"/>
    <mergeCell ref="B575:B576"/>
    <mergeCell ref="B577:B581"/>
    <mergeCell ref="B556:B558"/>
    <mergeCell ref="E560:I560"/>
    <mergeCell ref="J560:N560"/>
    <mergeCell ref="E562:N562"/>
    <mergeCell ref="B564:B567"/>
    <mergeCell ref="B593:B596"/>
    <mergeCell ref="B597:B598"/>
    <mergeCell ref="B599:B601"/>
    <mergeCell ref="B602:B603"/>
    <mergeCell ref="B604:B605"/>
    <mergeCell ref="B582:B584"/>
    <mergeCell ref="B585:B587"/>
    <mergeCell ref="E589:I589"/>
    <mergeCell ref="J589:N589"/>
    <mergeCell ref="E591:N591"/>
    <mergeCell ref="E620:N620"/>
    <mergeCell ref="B622:B625"/>
    <mergeCell ref="B626:B627"/>
    <mergeCell ref="B628:B630"/>
    <mergeCell ref="B631:B632"/>
    <mergeCell ref="B606:B610"/>
    <mergeCell ref="B611:B613"/>
    <mergeCell ref="B614:B616"/>
    <mergeCell ref="E618:I618"/>
    <mergeCell ref="J618:N618"/>
    <mergeCell ref="J647:N647"/>
    <mergeCell ref="E649:N649"/>
    <mergeCell ref="B651:B654"/>
    <mergeCell ref="B655:B656"/>
    <mergeCell ref="B657:B659"/>
    <mergeCell ref="B633:B634"/>
    <mergeCell ref="B635:B639"/>
    <mergeCell ref="B640:B642"/>
    <mergeCell ref="B643:B645"/>
    <mergeCell ref="E647:I647"/>
    <mergeCell ref="B698:B700"/>
    <mergeCell ref="E676:I676"/>
    <mergeCell ref="J676:N676"/>
    <mergeCell ref="E678:N678"/>
    <mergeCell ref="B680:B683"/>
    <mergeCell ref="B684:B685"/>
    <mergeCell ref="B660:B661"/>
    <mergeCell ref="B662:B663"/>
    <mergeCell ref="B664:B668"/>
    <mergeCell ref="B669:B671"/>
    <mergeCell ref="B672:B674"/>
    <mergeCell ref="AC10:AH10"/>
    <mergeCell ref="AI10:AN10"/>
    <mergeCell ref="E1169:I1169"/>
    <mergeCell ref="J1169:N1169"/>
    <mergeCell ref="E1171:N1171"/>
    <mergeCell ref="B1173:B1176"/>
    <mergeCell ref="B1177:B1178"/>
    <mergeCell ref="B727:B729"/>
    <mergeCell ref="B730:B732"/>
    <mergeCell ref="W10:AB10"/>
    <mergeCell ref="B713:B714"/>
    <mergeCell ref="B715:B717"/>
    <mergeCell ref="B718:B719"/>
    <mergeCell ref="B720:B721"/>
    <mergeCell ref="B722:B726"/>
    <mergeCell ref="B701:B703"/>
    <mergeCell ref="E705:I705"/>
    <mergeCell ref="J705:N705"/>
    <mergeCell ref="E707:N707"/>
    <mergeCell ref="B709:B712"/>
    <mergeCell ref="B686:B688"/>
    <mergeCell ref="B689:B690"/>
    <mergeCell ref="B691:B692"/>
    <mergeCell ref="B693:B69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G72"/>
  <sheetViews>
    <sheetView topLeftCell="A56" workbookViewId="0">
      <selection activeCell="A70" sqref="A70:XFD73"/>
    </sheetView>
  </sheetViews>
  <sheetFormatPr defaultRowHeight="12.75" x14ac:dyDescent="0.2"/>
  <cols>
    <col min="1" max="1" width="7.7109375" customWidth="1"/>
    <col min="2" max="2" width="45.85546875" style="26" customWidth="1"/>
    <col min="3" max="3" width="48.85546875" customWidth="1"/>
    <col min="5" max="55" width="14.7109375" customWidth="1"/>
  </cols>
  <sheetData>
    <row r="1" spans="1:58" s="7" customFormat="1" ht="17.45" customHeight="1" x14ac:dyDescent="0.2">
      <c r="A1" s="75" t="s">
        <v>17</v>
      </c>
      <c r="B1" s="75"/>
      <c r="C1" s="27"/>
      <c r="D1" s="27"/>
      <c r="E1" s="27"/>
      <c r="F1" s="27"/>
      <c r="G1" s="27"/>
      <c r="H1" s="27"/>
      <c r="I1" s="27"/>
      <c r="J1" s="27"/>
      <c r="K1" s="27"/>
      <c r="L1" s="27"/>
      <c r="M1" s="27"/>
      <c r="N1" s="27"/>
      <c r="O1" s="27"/>
      <c r="P1" s="27"/>
      <c r="Q1" s="27"/>
    </row>
    <row r="2" spans="1:58" s="7" customFormat="1" ht="13.15" customHeight="1" x14ac:dyDescent="0.2">
      <c r="A2" s="74"/>
      <c r="B2" s="74"/>
    </row>
    <row r="3" spans="1:58" s="7" customFormat="1" ht="13.15" customHeight="1" x14ac:dyDescent="0.2">
      <c r="A3" s="74"/>
      <c r="B3" s="74"/>
    </row>
    <row r="4" spans="1:58" s="7" customFormat="1" ht="13.15" customHeight="1" x14ac:dyDescent="0.2"/>
    <row r="5" spans="1:58" s="7" customFormat="1" x14ac:dyDescent="0.2">
      <c r="A5" s="74"/>
      <c r="B5" s="74"/>
    </row>
    <row r="6" spans="1:58" s="7" customFormat="1" x14ac:dyDescent="0.2">
      <c r="A6" s="23" t="s">
        <v>26</v>
      </c>
      <c r="B6" s="23"/>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row>
    <row r="7" spans="1:58" s="7" customFormat="1" x14ac:dyDescent="0.2">
      <c r="A7" s="74"/>
    </row>
    <row r="8" spans="1:58" x14ac:dyDescent="0.2">
      <c r="B8" s="432" t="s">
        <v>0</v>
      </c>
      <c r="C8" s="432"/>
      <c r="D8" s="433"/>
    </row>
    <row r="9" spans="1:58" ht="13.5" thickBot="1" x14ac:dyDescent="0.25"/>
    <row r="10" spans="1:58" x14ac:dyDescent="0.2">
      <c r="A10" s="92"/>
      <c r="B10" s="116"/>
      <c r="C10" s="116"/>
      <c r="D10" s="118"/>
      <c r="E10" s="429" t="s">
        <v>52</v>
      </c>
      <c r="F10" s="430"/>
      <c r="G10" s="430"/>
      <c r="H10" s="430"/>
      <c r="I10" s="430"/>
      <c r="J10" s="431"/>
      <c r="K10" s="429" t="s">
        <v>52</v>
      </c>
      <c r="L10" s="430"/>
      <c r="M10" s="430"/>
      <c r="N10" s="430"/>
      <c r="O10" s="430"/>
      <c r="P10" s="431"/>
      <c r="Q10" s="429" t="s">
        <v>52</v>
      </c>
      <c r="R10" s="430"/>
      <c r="S10" s="430"/>
      <c r="T10" s="430"/>
      <c r="U10" s="430"/>
      <c r="V10" s="431"/>
      <c r="W10" s="429" t="s">
        <v>52</v>
      </c>
      <c r="X10" s="430"/>
      <c r="Y10" s="430"/>
      <c r="Z10" s="430"/>
      <c r="AA10" s="430"/>
      <c r="AB10" s="431"/>
      <c r="AC10" s="429" t="s">
        <v>52</v>
      </c>
      <c r="AD10" s="430"/>
      <c r="AE10" s="430"/>
      <c r="AF10" s="430"/>
      <c r="AG10" s="430"/>
      <c r="AH10" s="431"/>
      <c r="AI10" s="429" t="s">
        <v>52</v>
      </c>
      <c r="AJ10" s="430"/>
      <c r="AK10" s="430"/>
      <c r="AL10" s="430"/>
      <c r="AM10" s="430"/>
      <c r="AN10" s="431"/>
      <c r="AO10" s="429" t="s">
        <v>52</v>
      </c>
      <c r="AP10" s="430"/>
      <c r="AQ10" s="430"/>
      <c r="AR10" s="430"/>
      <c r="AS10" s="430"/>
      <c r="AT10" s="431"/>
      <c r="AU10" s="429" t="s">
        <v>52</v>
      </c>
      <c r="AV10" s="430"/>
      <c r="AW10" s="430"/>
      <c r="AX10" s="430"/>
      <c r="AY10" s="430"/>
      <c r="AZ10" s="431"/>
      <c r="BA10" s="436" t="s">
        <v>52</v>
      </c>
      <c r="BB10" s="430"/>
      <c r="BC10" s="305"/>
      <c r="BD10" s="305"/>
      <c r="BE10" s="305"/>
      <c r="BF10" s="305"/>
    </row>
    <row r="11" spans="1:58" ht="13.5" thickBot="1" x14ac:dyDescent="0.25">
      <c r="A11" s="115" t="s">
        <v>34</v>
      </c>
      <c r="B11" s="117" t="s">
        <v>33</v>
      </c>
      <c r="C11" s="117" t="s">
        <v>3</v>
      </c>
      <c r="D11" s="119" t="s">
        <v>2</v>
      </c>
      <c r="E11" s="232" t="str">
        <f>'2_evaluate_surveys'!$E$11</f>
        <v>Relocating Prairie Chickens</v>
      </c>
      <c r="F11" s="232" t="str">
        <f>'2_evaluate_surveys'!$F$11</f>
        <v>Thistle Study</v>
      </c>
      <c r="G11" s="232" t="str">
        <f>'2_evaluate_surveys'!$G$11</f>
        <v>Remnant Prairie Inventory</v>
      </c>
      <c r="H11" s="232" t="str">
        <f>'2_evaluate_surveys'!$H$11</f>
        <v>Darnen Water Quality</v>
      </c>
      <c r="I11" s="232" t="str">
        <f>'2_evaluate_surveys'!$I$11</f>
        <v>Woodcock Survey</v>
      </c>
      <c r="J11" s="327" t="str">
        <f>'2_evaluate_surveys'!$J$11</f>
        <v>Nest Stuctures</v>
      </c>
      <c r="K11" s="329" t="str">
        <f>'2_evaluate_surveys'!$K$11</f>
        <v>NAAMP</v>
      </c>
      <c r="L11" s="330" t="str">
        <f>'2_evaluate_surveys'!$L$11</f>
        <v>FSM</v>
      </c>
      <c r="M11" s="330" t="str">
        <f>'2_evaluate_surveys'!$M$11</f>
        <v>Water Levels</v>
      </c>
      <c r="N11" s="330" t="str">
        <f>'2_evaluate_surveys'!$N$11</f>
        <v>BBS</v>
      </c>
      <c r="O11" s="330" t="str">
        <f>'2_evaluate_surveys'!$O$11</f>
        <v>Dove Banding</v>
      </c>
      <c r="P11" s="330" t="str">
        <f>'2_evaluate_surveys'!$P$11</f>
        <v>CBC</v>
      </c>
      <c r="Q11" s="330" t="str">
        <f>'2_evaluate_surveys'!$Q$11</f>
        <v>Wetland Condition Assessment</v>
      </c>
      <c r="R11" s="330" t="str">
        <f>'2_evaluate_surveys'!$R$11</f>
        <v>Wetland Resources Long-Term</v>
      </c>
      <c r="S11" s="330" t="str">
        <f>'2_evaluate_surveys'!$S$11</f>
        <v>GMT</v>
      </c>
      <c r="T11" s="330" t="str">
        <f>'2_evaluate_surveys'!$T$11</f>
        <v>NPAM</v>
      </c>
      <c r="U11" s="330" t="str">
        <f>'2_evaluate_surveys'!$U$11</f>
        <v>Sediment</v>
      </c>
      <c r="V11" s="330" t="str">
        <f>'2_evaluate_surveys'!$V$11</f>
        <v>Glacial Lake Overspray</v>
      </c>
      <c r="W11" s="330" t="str">
        <f>'2_evaluate_surveys'!$W$11</f>
        <v>Wild Rice</v>
      </c>
      <c r="X11" s="330" t="str">
        <f>'2_evaluate_surveys'!$X$11</f>
        <v>IWMM</v>
      </c>
      <c r="Y11" s="330" t="str">
        <f>'2_evaluate_surveys'!$Y$11</f>
        <v>Grazing Rapid Assessment</v>
      </c>
      <c r="Z11" s="330" t="str">
        <f>'2_evaluate_surveys'!$Z$11</f>
        <v>Prairie Reconstruction</v>
      </c>
      <c r="AA11" s="330" t="str">
        <f>'2_evaluate_surveys'!$AA$11</f>
        <v>Wetland Veg Monitoring</v>
      </c>
      <c r="AB11" s="330" t="str">
        <f>'2_evaluate_surveys'!$AB$11</f>
        <v>Contaminants and Wetland Inverts</v>
      </c>
      <c r="AC11" s="330" t="str">
        <f>'2_evaluate_surveys'!$AC$11</f>
        <v>Baseline Wildlife</v>
      </c>
      <c r="AD11" s="330" t="str">
        <f>'2_evaluate_surveys'!$AD$11</f>
        <v>Prairie Butterflies</v>
      </c>
      <c r="AE11" s="330" t="str">
        <f>'2_evaluate_surveys'!$AE$11</f>
        <v>Grassland Bird Inventory</v>
      </c>
      <c r="AF11" s="330" t="str">
        <f>'2_evaluate_surveys'!$AF$11</f>
        <v>Invasive Species</v>
      </c>
      <c r="AG11" s="330" t="str">
        <f>'2_evaluate_surveys'!$AG$11</f>
        <v>Colonial Waterbirds</v>
      </c>
      <c r="AH11" s="330"/>
      <c r="AI11" s="330"/>
      <c r="AJ11" s="330"/>
      <c r="AK11" s="330"/>
      <c r="AL11" s="330"/>
      <c r="AM11" s="330"/>
      <c r="AN11" s="330"/>
      <c r="AO11" s="330"/>
      <c r="AP11" s="330"/>
      <c r="AQ11" s="330"/>
      <c r="AR11" s="330"/>
      <c r="AS11" s="331"/>
      <c r="AT11" s="331"/>
      <c r="AU11" s="330"/>
      <c r="AV11" s="330"/>
      <c r="AW11" s="330"/>
      <c r="AX11" s="330"/>
      <c r="AY11" s="330"/>
      <c r="AZ11" s="330"/>
      <c r="BA11" s="330"/>
      <c r="BB11" s="330"/>
    </row>
    <row r="12" spans="1:58" x14ac:dyDescent="0.2">
      <c r="A12" s="109">
        <v>1</v>
      </c>
      <c r="B12" s="87" t="s">
        <v>27</v>
      </c>
      <c r="C12" s="133" t="s">
        <v>77</v>
      </c>
      <c r="D12" s="58" t="s">
        <v>1</v>
      </c>
      <c r="E12" s="110">
        <f>IF((MAX('2_evaluate_surveys'!$E12:$AG12)-MIN('2_evaluate_surveys'!$E12:$AG12))=0,0,(('2_evaluate_surveys'!E12-MIN('2_evaluate_surveys'!$E12:$AG12))/(MAX('2_evaluate_surveys'!$E12:$AG12)-MIN('2_evaluate_surveys'!$E12:$AG12))))</f>
        <v>0</v>
      </c>
      <c r="F12" s="110">
        <f>IF((MAX('2_evaluate_surveys'!$E12:$AG12)-MIN('2_evaluate_surveys'!$E12:$AG12))=0,0,(('2_evaluate_surveys'!F12-MIN('2_evaluate_surveys'!$E12:$AG12))/(MAX('2_evaluate_surveys'!$E12:$AG12)-MIN('2_evaluate_surveys'!$E12:$AG12))))</f>
        <v>1</v>
      </c>
      <c r="G12" s="111">
        <f>IF((MAX('2_evaluate_surveys'!$E12:$AG12)-MIN('2_evaluate_surveys'!$E12:$AG12))=0,0,(('2_evaluate_surveys'!G12-MIN('2_evaluate_surveys'!$E12:$AG12))/(MAX('2_evaluate_surveys'!$E12:$AG12)-MIN('2_evaluate_surveys'!$E12:$AG12))))</f>
        <v>1</v>
      </c>
      <c r="H12" s="110">
        <f>IF((MAX('2_evaluate_surveys'!$E12:$AG12)-MIN('2_evaluate_surveys'!$E12:$AG12))=0,0,(('2_evaluate_surveys'!H12-MIN('2_evaluate_surveys'!$E12:$AG12))/(MAX('2_evaluate_surveys'!$E12:$AG12)-MIN('2_evaluate_surveys'!$E12:$AG12))))</f>
        <v>0</v>
      </c>
      <c r="I12" s="110">
        <f>IF((MAX('2_evaluate_surveys'!$E12:$AG12)-MIN('2_evaluate_surveys'!$E12:$AG12))=0,0,(('2_evaluate_surveys'!I12-MIN('2_evaluate_surveys'!$E12:$AG12))/(MAX('2_evaluate_surveys'!$E12:$AG12)-MIN('2_evaluate_surveys'!$E12:$AG12))))</f>
        <v>0</v>
      </c>
      <c r="J12" s="112">
        <f>IF((MAX('2_evaluate_surveys'!$E12:$AG12)-MIN('2_evaluate_surveys'!$E12:$AG12))=0,0,(('2_evaluate_surveys'!J12-MIN('2_evaluate_surveys'!$E12:$AG12))/(MAX('2_evaluate_surveys'!$E12:$AG12)-MIN('2_evaluate_surveys'!$E12:$AG12))))</f>
        <v>1</v>
      </c>
      <c r="K12" s="110">
        <f>IF((MAX('2_evaluate_surveys'!$E12:$AG12)-MIN('2_evaluate_surveys'!$E12:$AG12))=0,0,(('2_evaluate_surveys'!K12-MIN('2_evaluate_surveys'!$E12:$AG12))/(MAX('2_evaluate_surveys'!$E12:$AG12)-MIN('2_evaluate_surveys'!$E12:$AG12))))</f>
        <v>0</v>
      </c>
      <c r="L12" s="110">
        <f>IF((MAX('2_evaluate_surveys'!$E12:$AG12)-MIN('2_evaluate_surveys'!$E12:$AG12))=0,0,(('2_evaluate_surveys'!L12-MIN('2_evaluate_surveys'!$E12:$AG12))/(MAX('2_evaluate_surveys'!$E12:$AG12)-MIN('2_evaluate_surveys'!$E12:$AG12))))</f>
        <v>1</v>
      </c>
      <c r="M12" s="112">
        <f>IF((MAX('2_evaluate_surveys'!$E12:$AG12)-MIN('2_evaluate_surveys'!$E12:$AG12))=0,0,(('2_evaluate_surveys'!M12-MIN('2_evaluate_surveys'!$E12:$AG12))/(MAX('2_evaluate_surveys'!$E12:$AG12)-MIN('2_evaluate_surveys'!$E12:$AG12))))</f>
        <v>1</v>
      </c>
      <c r="N12" s="110">
        <f>IF((MAX('2_evaluate_surveys'!$E12:$AG12)-MIN('2_evaluate_surveys'!$E12:$AG12))=0,0,(('2_evaluate_surveys'!N12-MIN('2_evaluate_surveys'!$E12:$AG12))/(MAX('2_evaluate_surveys'!$E12:$AG12)-MIN('2_evaluate_surveys'!$E12:$AG12))))</f>
        <v>0</v>
      </c>
      <c r="O12" s="110">
        <f>IF((MAX('2_evaluate_surveys'!$E12:$AG12)-MIN('2_evaluate_surveys'!$E12:$AG12))=0,0,(('2_evaluate_surveys'!O12-MIN('2_evaluate_surveys'!$E12:$AG12))/(MAX('2_evaluate_surveys'!$E12:$AG12)-MIN('2_evaluate_surveys'!$E12:$AG12))))</f>
        <v>0</v>
      </c>
      <c r="P12" s="112">
        <f>IF((MAX('2_evaluate_surveys'!$E12:$AG12)-MIN('2_evaluate_surveys'!$E12:$AG12))=0,0,(('2_evaluate_surveys'!P12-MIN('2_evaluate_surveys'!$E12:$AG12))/(MAX('2_evaluate_surveys'!$E12:$AG12)-MIN('2_evaluate_surveys'!$E12:$AG12))))</f>
        <v>0</v>
      </c>
      <c r="Q12" s="110">
        <f>IF((MAX('2_evaluate_surveys'!$E12:$AG12)-MIN('2_evaluate_surveys'!$E12:$AG12))=0,0,(('2_evaluate_surveys'!Q12-MIN('2_evaluate_surveys'!$E12:$AG12))/(MAX('2_evaluate_surveys'!$E12:$AG12)-MIN('2_evaluate_surveys'!$E12:$AG12))))</f>
        <v>1</v>
      </c>
      <c r="R12" s="110">
        <f>IF((MAX('2_evaluate_surveys'!$E12:$AG12)-MIN('2_evaluate_surveys'!$E12:$AG12))=0,0,(('2_evaluate_surveys'!R12-MIN('2_evaluate_surveys'!$E12:$AG12))/(MAX('2_evaluate_surveys'!$E12:$AG12)-MIN('2_evaluate_surveys'!$E12:$AG12))))</f>
        <v>1</v>
      </c>
      <c r="S12" s="112">
        <f>IF((MAX('2_evaluate_surveys'!$E12:$AG12)-MIN('2_evaluate_surveys'!$E12:$AG12))=0,0,(('2_evaluate_surveys'!S12-MIN('2_evaluate_surveys'!$E12:$AG12))/(MAX('2_evaluate_surveys'!$E12:$AG12)-MIN('2_evaluate_surveys'!$E12:$AG12))))</f>
        <v>1</v>
      </c>
      <c r="T12" s="110">
        <f>IF((MAX('2_evaluate_surveys'!$E12:$AG12)-MIN('2_evaluate_surveys'!$E12:$AG12))=0,0,(('2_evaluate_surveys'!T12-MIN('2_evaluate_surveys'!$E12:$AG12))/(MAX('2_evaluate_surveys'!$E12:$AG12)-MIN('2_evaluate_surveys'!$E12:$AG12))))</f>
        <v>1</v>
      </c>
      <c r="U12" s="110">
        <f>IF((MAX('2_evaluate_surveys'!$E12:$AG12)-MIN('2_evaluate_surveys'!$E12:$AG12))=0,0,(('2_evaluate_surveys'!U12-MIN('2_evaluate_surveys'!$E12:$AG12))/(MAX('2_evaluate_surveys'!$E12:$AG12)-MIN('2_evaluate_surveys'!$E12:$AG12))))</f>
        <v>1</v>
      </c>
      <c r="V12" s="112">
        <f>IF((MAX('2_evaluate_surveys'!$E12:$AG12)-MIN('2_evaluate_surveys'!$E12:$AG12))=0,0,(('2_evaluate_surveys'!V12-MIN('2_evaluate_surveys'!$E12:$AG12))/(MAX('2_evaluate_surveys'!$E12:$AG12)-MIN('2_evaluate_surveys'!$E12:$AG12))))</f>
        <v>0</v>
      </c>
      <c r="W12" s="110">
        <f>IF((MAX('2_evaluate_surveys'!$E12:$AG12)-MIN('2_evaluate_surveys'!$E12:$AG12))=0,0,(('2_evaluate_surveys'!W12-MIN('2_evaluate_surveys'!$E12:$AG12))/(MAX('2_evaluate_surveys'!$E12:$AG12)-MIN('2_evaluate_surveys'!$E12:$AG12))))</f>
        <v>1</v>
      </c>
      <c r="X12" s="110">
        <f>IF((MAX('2_evaluate_surveys'!$E12:$AG12)-MIN('2_evaluate_surveys'!$E12:$AG12))=0,0,(('2_evaluate_surveys'!X12-MIN('2_evaluate_surveys'!$E12:$AG12))/(MAX('2_evaluate_surveys'!$E12:$AG12)-MIN('2_evaluate_surveys'!$E12:$AG12))))</f>
        <v>1</v>
      </c>
      <c r="Y12" s="112">
        <f>IF((MAX('2_evaluate_surveys'!$E12:$AG12)-MIN('2_evaluate_surveys'!$E12:$AG12))=0,0,(('2_evaluate_surveys'!Y12-MIN('2_evaluate_surveys'!$E12:$AG12))/(MAX('2_evaluate_surveys'!$E12:$AG12)-MIN('2_evaluate_surveys'!$E12:$AG12))))</f>
        <v>1</v>
      </c>
      <c r="Z12" s="110">
        <f>IF((MAX('2_evaluate_surveys'!$E12:$AG12)-MIN('2_evaluate_surveys'!$E12:$AG12))=0,0,(('2_evaluate_surveys'!Z12-MIN('2_evaluate_surveys'!$E12:$AG12))/(MAX('2_evaluate_surveys'!$E12:$AG12)-MIN('2_evaluate_surveys'!$E12:$AG12))))</f>
        <v>1</v>
      </c>
      <c r="AA12" s="110">
        <f>IF((MAX('2_evaluate_surveys'!$E12:$AG12)-MIN('2_evaluate_surveys'!$E12:$AG12))=0,0,(('2_evaluate_surveys'!AA12-MIN('2_evaluate_surveys'!$E12:$AG12))/(MAX('2_evaluate_surveys'!$E12:$AG12)-MIN('2_evaluate_surveys'!$E12:$AG12))))</f>
        <v>1</v>
      </c>
      <c r="AB12" s="336">
        <f>IF((MAX('2_evaluate_surveys'!$E12:$AG12)-MIN('2_evaluate_surveys'!$E12:$AG12))=0,0,(('2_evaluate_surveys'!AB12-MIN('2_evaluate_surveys'!$E12:$AG12))/(MAX('2_evaluate_surveys'!$E12:$AG12)-MIN('2_evaluate_surveys'!$E12:$AG12))))</f>
        <v>1</v>
      </c>
      <c r="AC12" s="332">
        <f>IF((MAX('2_evaluate_surveys'!$E12:$AG12)-MIN('2_evaluate_surveys'!$E12:$AG12))=0,0,(('2_evaluate_surveys'!AC12-MIN('2_evaluate_surveys'!$E12:$AG12))/(MAX('2_evaluate_surveys'!$E12:$AG12)-MIN('2_evaluate_surveys'!$E12:$AG12))))</f>
        <v>0</v>
      </c>
      <c r="AD12" s="255">
        <f>IF((MAX('2_evaluate_surveys'!$E12:$AG12)-MIN('2_evaluate_surveys'!$E12:$AG12))=0,0,(('2_evaluate_surveys'!AD12-MIN('2_evaluate_surveys'!$E12:$AG12))/(MAX('2_evaluate_surveys'!$E12:$AG12)-MIN('2_evaluate_surveys'!$E12:$AG12))))</f>
        <v>0</v>
      </c>
      <c r="AE12" s="337">
        <f>IF((MAX('2_evaluate_surveys'!$E12:$AG12)-MIN('2_evaluate_surveys'!$E12:$AG12))=0,0,(('2_evaluate_surveys'!AE12-MIN('2_evaluate_surveys'!$E12:$AG12))/(MAX('2_evaluate_surveys'!$E12:$AG12)-MIN('2_evaluate_surveys'!$E12:$AG12))))</f>
        <v>0</v>
      </c>
      <c r="AF12" s="332">
        <f>IF((MAX('2_evaluate_surveys'!$E12:$AG12)-MIN('2_evaluate_surveys'!$E12:$AG12))=0,0,(('2_evaluate_surveys'!AF12-MIN('2_evaluate_surveys'!$E12:$AG12))/(MAX('2_evaluate_surveys'!$E12:$AG12)-MIN('2_evaluate_surveys'!$E12:$AG12))))</f>
        <v>1</v>
      </c>
      <c r="AG12" s="255">
        <f>IF((MAX('2_evaluate_surveys'!$E12:$AG12)-MIN('2_evaluate_surveys'!$E12:$AG12))=0,0,(('2_evaluate_surveys'!AG12-MIN('2_evaluate_surveys'!$E12:$AG12))/(MAX('2_evaluate_surveys'!$E12:$AG12)-MIN('2_evaluate_surveys'!$E12:$AG12))))</f>
        <v>0</v>
      </c>
      <c r="AH12" s="337"/>
      <c r="AI12" s="332"/>
      <c r="AJ12" s="255"/>
      <c r="AK12" s="337"/>
      <c r="AL12" s="332"/>
      <c r="AM12" s="255"/>
      <c r="AN12" s="337"/>
      <c r="AO12" s="332"/>
      <c r="AP12" s="255"/>
      <c r="AQ12" s="337"/>
      <c r="AR12" s="338"/>
      <c r="AS12" s="328"/>
      <c r="AT12" s="337"/>
      <c r="AU12" s="338"/>
      <c r="AV12" s="328"/>
      <c r="AW12" s="337"/>
      <c r="AX12" s="338"/>
      <c r="AY12" s="328"/>
      <c r="AZ12" s="337"/>
      <c r="BA12" s="338"/>
      <c r="BB12" s="328"/>
    </row>
    <row r="13" spans="1:58" x14ac:dyDescent="0.2">
      <c r="A13" s="56">
        <v>2</v>
      </c>
      <c r="B13" s="63"/>
      <c r="C13" s="178" t="s">
        <v>78</v>
      </c>
      <c r="D13" s="58" t="s">
        <v>1</v>
      </c>
      <c r="E13" s="107">
        <f>IF((MAX('2_evaluate_surveys'!$E13:$AG13)-MIN('2_evaluate_surveys'!$E13:$AG13))=0,0,(('2_evaluate_surveys'!E13-MIN('2_evaluate_surveys'!$E13:$AG13))/(MAX('2_evaluate_surveys'!$E13:$AG13)-MIN('2_evaluate_surveys'!$E13:$AG13))))</f>
        <v>0.66666666666666663</v>
      </c>
      <c r="F13" s="107">
        <f>IF((MAX('2_evaluate_surveys'!$E13:$AG13)-MIN('2_evaluate_surveys'!$E13:$AG13))=0,0,(('2_evaluate_surveys'!F13-MIN('2_evaluate_surveys'!$E13:$AG13))/(MAX('2_evaluate_surveys'!$E13:$AG13)-MIN('2_evaluate_surveys'!$E13:$AG13))))</f>
        <v>1</v>
      </c>
      <c r="G13" s="108">
        <f>IF((MAX('2_evaluate_surveys'!$E13:$AG13)-MIN('2_evaluate_surveys'!$E13:$AG13))=0,0,(('2_evaluate_surveys'!G13-MIN('2_evaluate_surveys'!$E13:$AG13))/(MAX('2_evaluate_surveys'!$E13:$AG13)-MIN('2_evaluate_surveys'!$E13:$AG13))))</f>
        <v>1</v>
      </c>
      <c r="H13" s="107">
        <f>IF((MAX('2_evaluate_surveys'!$E13:$AG13)-MIN('2_evaluate_surveys'!$E13:$AG13))=0,0,(('2_evaluate_surveys'!H13-MIN('2_evaluate_surveys'!$E13:$AG13))/(MAX('2_evaluate_surveys'!$E13:$AG13)-MIN('2_evaluate_surveys'!$E13:$AG13))))</f>
        <v>0.66666666666666663</v>
      </c>
      <c r="I13" s="107">
        <f>IF((MAX('2_evaluate_surveys'!$E13:$AG13)-MIN('2_evaluate_surveys'!$E13:$AG13))=0,0,(('2_evaluate_surveys'!I13-MIN('2_evaluate_surveys'!$E13:$AG13))/(MAX('2_evaluate_surveys'!$E13:$AG13)-MIN('2_evaluate_surveys'!$E13:$AG13))))</f>
        <v>0.33333333333333331</v>
      </c>
      <c r="J13" s="113">
        <f>IF((MAX('2_evaluate_surveys'!$E13:$AG13)-MIN('2_evaluate_surveys'!$E13:$AG13))=0,0,(('2_evaluate_surveys'!J13-MIN('2_evaluate_surveys'!$E13:$AG13))/(MAX('2_evaluate_surveys'!$E13:$AG13)-MIN('2_evaluate_surveys'!$E13:$AG13))))</f>
        <v>0.33333333333333331</v>
      </c>
      <c r="K13" s="107">
        <f>IF((MAX('2_evaluate_surveys'!$E13:$AG13)-MIN('2_evaluate_surveys'!$E13:$AG13))=0,0,(('2_evaluate_surveys'!K13-MIN('2_evaluate_surveys'!$E13:$AG13))/(MAX('2_evaluate_surveys'!$E13:$AG13)-MIN('2_evaluate_surveys'!$E13:$AG13))))</f>
        <v>0.33333333333333331</v>
      </c>
      <c r="L13" s="107">
        <f>IF((MAX('2_evaluate_surveys'!$E13:$AG13)-MIN('2_evaluate_surveys'!$E13:$AG13))=0,0,(('2_evaluate_surveys'!L13-MIN('2_evaluate_surveys'!$E13:$AG13))/(MAX('2_evaluate_surveys'!$E13:$AG13)-MIN('2_evaluate_surveys'!$E13:$AG13))))</f>
        <v>1</v>
      </c>
      <c r="M13" s="113">
        <f>IF((MAX('2_evaluate_surveys'!$E13:$AG13)-MIN('2_evaluate_surveys'!$E13:$AG13))=0,0,(('2_evaluate_surveys'!M13-MIN('2_evaluate_surveys'!$E13:$AG13))/(MAX('2_evaluate_surveys'!$E13:$AG13)-MIN('2_evaluate_surveys'!$E13:$AG13))))</f>
        <v>1</v>
      </c>
      <c r="N13" s="107">
        <f>IF((MAX('2_evaluate_surveys'!$E13:$AG13)-MIN('2_evaluate_surveys'!$E13:$AG13))=0,0,(('2_evaluate_surveys'!N13-MIN('2_evaluate_surveys'!$E13:$AG13))/(MAX('2_evaluate_surveys'!$E13:$AG13)-MIN('2_evaluate_surveys'!$E13:$AG13))))</f>
        <v>0.33333333333333331</v>
      </c>
      <c r="O13" s="107">
        <f>IF((MAX('2_evaluate_surveys'!$E13:$AG13)-MIN('2_evaluate_surveys'!$E13:$AG13))=0,0,(('2_evaluate_surveys'!O13-MIN('2_evaluate_surveys'!$E13:$AG13))/(MAX('2_evaluate_surveys'!$E13:$AG13)-MIN('2_evaluate_surveys'!$E13:$AG13))))</f>
        <v>0</v>
      </c>
      <c r="P13" s="113">
        <f>IF((MAX('2_evaluate_surveys'!$E13:$AG13)-MIN('2_evaluate_surveys'!$E13:$AG13))=0,0,(('2_evaluate_surveys'!P13-MIN('2_evaluate_surveys'!$E13:$AG13))/(MAX('2_evaluate_surveys'!$E13:$AG13)-MIN('2_evaluate_surveys'!$E13:$AG13))))</f>
        <v>0.33333333333333331</v>
      </c>
      <c r="Q13" s="107">
        <f>IF((MAX('2_evaluate_surveys'!$E13:$AG13)-MIN('2_evaluate_surveys'!$E13:$AG13))=0,0,(('2_evaluate_surveys'!Q13-MIN('2_evaluate_surveys'!$E13:$AG13))/(MAX('2_evaluate_surveys'!$E13:$AG13)-MIN('2_evaluate_surveys'!$E13:$AG13))))</f>
        <v>1</v>
      </c>
      <c r="R13" s="107">
        <f>IF((MAX('2_evaluate_surveys'!$E13:$AG13)-MIN('2_evaluate_surveys'!$E13:$AG13))=0,0,(('2_evaluate_surveys'!R13-MIN('2_evaluate_surveys'!$E13:$AG13))/(MAX('2_evaluate_surveys'!$E13:$AG13)-MIN('2_evaluate_surveys'!$E13:$AG13))))</f>
        <v>1</v>
      </c>
      <c r="S13" s="113">
        <f>IF((MAX('2_evaluate_surveys'!$E13:$AG13)-MIN('2_evaluate_surveys'!$E13:$AG13))=0,0,(('2_evaluate_surveys'!S13-MIN('2_evaluate_surveys'!$E13:$AG13))/(MAX('2_evaluate_surveys'!$E13:$AG13)-MIN('2_evaluate_surveys'!$E13:$AG13))))</f>
        <v>1</v>
      </c>
      <c r="T13" s="107">
        <f>IF((MAX('2_evaluate_surveys'!$E13:$AG13)-MIN('2_evaluate_surveys'!$E13:$AG13))=0,0,(('2_evaluate_surveys'!T13-MIN('2_evaluate_surveys'!$E13:$AG13))/(MAX('2_evaluate_surveys'!$E13:$AG13)-MIN('2_evaluate_surveys'!$E13:$AG13))))</f>
        <v>1</v>
      </c>
      <c r="U13" s="107">
        <f>IF((MAX('2_evaluate_surveys'!$E13:$AG13)-MIN('2_evaluate_surveys'!$E13:$AG13))=0,0,(('2_evaluate_surveys'!U13-MIN('2_evaluate_surveys'!$E13:$AG13))/(MAX('2_evaluate_surveys'!$E13:$AG13)-MIN('2_evaluate_surveys'!$E13:$AG13))))</f>
        <v>1</v>
      </c>
      <c r="V13" s="113">
        <f>IF((MAX('2_evaluate_surveys'!$E13:$AG13)-MIN('2_evaluate_surveys'!$E13:$AG13))=0,0,(('2_evaluate_surveys'!V13-MIN('2_evaluate_surveys'!$E13:$AG13))/(MAX('2_evaluate_surveys'!$E13:$AG13)-MIN('2_evaluate_surveys'!$E13:$AG13))))</f>
        <v>0.66666666666666663</v>
      </c>
      <c r="W13" s="107">
        <f>IF((MAX('2_evaluate_surveys'!$E13:$AG13)-MIN('2_evaluate_surveys'!$E13:$AG13))=0,0,(('2_evaluate_surveys'!W13-MIN('2_evaluate_surveys'!$E13:$AG13))/(MAX('2_evaluate_surveys'!$E13:$AG13)-MIN('2_evaluate_surveys'!$E13:$AG13))))</f>
        <v>1</v>
      </c>
      <c r="X13" s="107">
        <f>IF((MAX('2_evaluate_surveys'!$E13:$AG13)-MIN('2_evaluate_surveys'!$E13:$AG13))=0,0,(('2_evaluate_surveys'!X13-MIN('2_evaluate_surveys'!$E13:$AG13))/(MAX('2_evaluate_surveys'!$E13:$AG13)-MIN('2_evaluate_surveys'!$E13:$AG13))))</f>
        <v>1</v>
      </c>
      <c r="Y13" s="113">
        <f>IF((MAX('2_evaluate_surveys'!$E13:$AG13)-MIN('2_evaluate_surveys'!$E13:$AG13))=0,0,(('2_evaluate_surveys'!Y13-MIN('2_evaluate_surveys'!$E13:$AG13))/(MAX('2_evaluate_surveys'!$E13:$AG13)-MIN('2_evaluate_surveys'!$E13:$AG13))))</f>
        <v>1</v>
      </c>
      <c r="Z13" s="107">
        <f>IF((MAX('2_evaluate_surveys'!$E13:$AG13)-MIN('2_evaluate_surveys'!$E13:$AG13))=0,0,(('2_evaluate_surveys'!Z13-MIN('2_evaluate_surveys'!$E13:$AG13))/(MAX('2_evaluate_surveys'!$E13:$AG13)-MIN('2_evaluate_surveys'!$E13:$AG13))))</f>
        <v>1</v>
      </c>
      <c r="AA13" s="107">
        <f>IF((MAX('2_evaluate_surveys'!$E13:$AG13)-MIN('2_evaluate_surveys'!$E13:$AG13))=0,0,(('2_evaluate_surveys'!AA13-MIN('2_evaluate_surveys'!$E13:$AG13))/(MAX('2_evaluate_surveys'!$E13:$AG13)-MIN('2_evaluate_surveys'!$E13:$AG13))))</f>
        <v>1</v>
      </c>
      <c r="AB13" s="113">
        <f>IF((MAX('2_evaluate_surveys'!$E13:$AG13)-MIN('2_evaluate_surveys'!$E13:$AG13))=0,0,(('2_evaluate_surveys'!AB13-MIN('2_evaluate_surveys'!$E13:$AG13))/(MAX('2_evaluate_surveys'!$E13:$AG13)-MIN('2_evaluate_surveys'!$E13:$AG13))))</f>
        <v>0.66666666666666663</v>
      </c>
      <c r="AC13" s="333">
        <f>IF((MAX('2_evaluate_surveys'!$E13:$AG13)-MIN('2_evaluate_surveys'!$E13:$AG13))=0,0,(('2_evaluate_surveys'!AC13-MIN('2_evaluate_surveys'!$E13:$AG13))/(MAX('2_evaluate_surveys'!$E13:$AG13)-MIN('2_evaluate_surveys'!$E13:$AG13))))</f>
        <v>1</v>
      </c>
      <c r="AD13" s="239">
        <f>IF((MAX('2_evaluate_surveys'!$E13:$AG13)-MIN('2_evaluate_surveys'!$E13:$AG13))=0,0,(('2_evaluate_surveys'!AD13-MIN('2_evaluate_surveys'!$E13:$AG13))/(MAX('2_evaluate_surveys'!$E13:$AG13)-MIN('2_evaluate_surveys'!$E13:$AG13))))</f>
        <v>1</v>
      </c>
      <c r="AE13" s="257">
        <f>IF((MAX('2_evaluate_surveys'!$E13:$AG13)-MIN('2_evaluate_surveys'!$E13:$AG13))=0,0,(('2_evaluate_surveys'!AE13-MIN('2_evaluate_surveys'!$E13:$AG13))/(MAX('2_evaluate_surveys'!$E13:$AG13)-MIN('2_evaluate_surveys'!$E13:$AG13))))</f>
        <v>1</v>
      </c>
      <c r="AF13" s="333">
        <f>IF((MAX('2_evaluate_surveys'!$E13:$AG13)-MIN('2_evaluate_surveys'!$E13:$AG13))=0,0,(('2_evaluate_surveys'!AF13-MIN('2_evaluate_surveys'!$E13:$AG13))/(MAX('2_evaluate_surveys'!$E13:$AG13)-MIN('2_evaluate_surveys'!$E13:$AG13))))</f>
        <v>1</v>
      </c>
      <c r="AG13" s="239">
        <f>IF((MAX('2_evaluate_surveys'!$E13:$AG13)-MIN('2_evaluate_surveys'!$E13:$AG13))=0,0,(('2_evaluate_surveys'!AG13-MIN('2_evaluate_surveys'!$E13:$AG13))/(MAX('2_evaluate_surveys'!$E13:$AG13)-MIN('2_evaluate_surveys'!$E13:$AG13))))</f>
        <v>0.33333333333333331</v>
      </c>
      <c r="AH13" s="257"/>
      <c r="AI13" s="333"/>
      <c r="AJ13" s="239"/>
      <c r="AK13" s="257"/>
      <c r="AL13" s="333"/>
      <c r="AM13" s="239"/>
      <c r="AN13" s="257"/>
      <c r="AO13" s="333"/>
      <c r="AP13" s="239"/>
      <c r="AQ13" s="257"/>
      <c r="AR13" s="339"/>
      <c r="AS13" s="302"/>
      <c r="AT13" s="257"/>
      <c r="AU13" s="339"/>
      <c r="AV13" s="302"/>
      <c r="AW13" s="257"/>
      <c r="AX13" s="339"/>
      <c r="AY13" s="302"/>
      <c r="AZ13" s="257"/>
      <c r="BA13" s="339"/>
      <c r="BB13" s="302"/>
    </row>
    <row r="14" spans="1:58" x14ac:dyDescent="0.2">
      <c r="A14" s="56">
        <v>3</v>
      </c>
      <c r="B14" s="64"/>
      <c r="C14" s="133" t="s">
        <v>79</v>
      </c>
      <c r="D14" s="58" t="s">
        <v>1</v>
      </c>
      <c r="E14" s="107">
        <f>IF((MAX('2_evaluate_surveys'!$E14:$AG14)-MIN('2_evaluate_surveys'!$E14:$AG14))=0,0,(('2_evaluate_surveys'!E14-MIN('2_evaluate_surveys'!$E14:$AG14))/(MAX('2_evaluate_surveys'!$E14:$AG14)-MIN('2_evaluate_surveys'!$E14:$AG14))))</f>
        <v>0</v>
      </c>
      <c r="F14" s="107">
        <f>IF((MAX('2_evaluate_surveys'!$E14:$AG14)-MIN('2_evaluate_surveys'!$E14:$AG14))=0,0,(('2_evaluate_surveys'!F14-MIN('2_evaluate_surveys'!$E14:$AG14))/(MAX('2_evaluate_surveys'!$E14:$AG14)-MIN('2_evaluate_surveys'!$E14:$AG14))))</f>
        <v>1</v>
      </c>
      <c r="G14" s="108">
        <f>IF((MAX('2_evaluate_surveys'!$E14:$AG14)-MIN('2_evaluate_surveys'!$E14:$AG14))=0,0,(('2_evaluate_surveys'!G14-MIN('2_evaluate_surveys'!$E14:$AG14))/(MAX('2_evaluate_surveys'!$E14:$AG14)-MIN('2_evaluate_surveys'!$E14:$AG14))))</f>
        <v>1</v>
      </c>
      <c r="H14" s="107">
        <f>IF((MAX('2_evaluate_surveys'!$E14:$AG14)-MIN('2_evaluate_surveys'!$E14:$AG14))=0,0,(('2_evaluate_surveys'!H14-MIN('2_evaluate_surveys'!$E14:$AG14))/(MAX('2_evaluate_surveys'!$E14:$AG14)-MIN('2_evaluate_surveys'!$E14:$AG14))))</f>
        <v>1</v>
      </c>
      <c r="I14" s="107">
        <f>IF((MAX('2_evaluate_surveys'!$E14:$AG14)-MIN('2_evaluate_surveys'!$E14:$AG14))=0,0,(('2_evaluate_surveys'!I14-MIN('2_evaluate_surveys'!$E14:$AG14))/(MAX('2_evaluate_surveys'!$E14:$AG14)-MIN('2_evaluate_surveys'!$E14:$AG14))))</f>
        <v>1</v>
      </c>
      <c r="J14" s="113">
        <f>IF((MAX('2_evaluate_surveys'!$E14:$AG14)-MIN('2_evaluate_surveys'!$E14:$AG14))=0,0,(('2_evaluate_surveys'!J14-MIN('2_evaluate_surveys'!$E14:$AG14))/(MAX('2_evaluate_surveys'!$E14:$AG14)-MIN('2_evaluate_surveys'!$E14:$AG14))))</f>
        <v>0</v>
      </c>
      <c r="K14" s="107">
        <f>IF((MAX('2_evaluate_surveys'!$E14:$AG14)-MIN('2_evaluate_surveys'!$E14:$AG14))=0,0,(('2_evaluate_surveys'!K14-MIN('2_evaluate_surveys'!$E14:$AG14))/(MAX('2_evaluate_surveys'!$E14:$AG14)-MIN('2_evaluate_surveys'!$E14:$AG14))))</f>
        <v>0</v>
      </c>
      <c r="L14" s="107">
        <f>IF((MAX('2_evaluate_surveys'!$E14:$AG14)-MIN('2_evaluate_surveys'!$E14:$AG14))=0,0,(('2_evaluate_surveys'!L14-MIN('2_evaluate_surveys'!$E14:$AG14))/(MAX('2_evaluate_surveys'!$E14:$AG14)-MIN('2_evaluate_surveys'!$E14:$AG14))))</f>
        <v>1</v>
      </c>
      <c r="M14" s="113">
        <f>IF((MAX('2_evaluate_surveys'!$E14:$AG14)-MIN('2_evaluate_surveys'!$E14:$AG14))=0,0,(('2_evaluate_surveys'!M14-MIN('2_evaluate_surveys'!$E14:$AG14))/(MAX('2_evaluate_surveys'!$E14:$AG14)-MIN('2_evaluate_surveys'!$E14:$AG14))))</f>
        <v>0</v>
      </c>
      <c r="N14" s="107">
        <f>IF((MAX('2_evaluate_surveys'!$E14:$AG14)-MIN('2_evaluate_surveys'!$E14:$AG14))=0,0,(('2_evaluate_surveys'!N14-MIN('2_evaluate_surveys'!$E14:$AG14))/(MAX('2_evaluate_surveys'!$E14:$AG14)-MIN('2_evaluate_surveys'!$E14:$AG14))))</f>
        <v>1</v>
      </c>
      <c r="O14" s="107">
        <f>IF((MAX('2_evaluate_surveys'!$E14:$AG14)-MIN('2_evaluate_surveys'!$E14:$AG14))=0,0,(('2_evaluate_surveys'!O14-MIN('2_evaluate_surveys'!$E14:$AG14))/(MAX('2_evaluate_surveys'!$E14:$AG14)-MIN('2_evaluate_surveys'!$E14:$AG14))))</f>
        <v>1</v>
      </c>
      <c r="P14" s="113">
        <f>IF((MAX('2_evaluate_surveys'!$E14:$AG14)-MIN('2_evaluate_surveys'!$E14:$AG14))=0,0,(('2_evaluate_surveys'!P14-MIN('2_evaluate_surveys'!$E14:$AG14))/(MAX('2_evaluate_surveys'!$E14:$AG14)-MIN('2_evaluate_surveys'!$E14:$AG14))))</f>
        <v>0</v>
      </c>
      <c r="Q14" s="107">
        <f>IF((MAX('2_evaluate_surveys'!$E14:$AG14)-MIN('2_evaluate_surveys'!$E14:$AG14))=0,0,(('2_evaluate_surveys'!Q14-MIN('2_evaluate_surveys'!$E14:$AG14))/(MAX('2_evaluate_surveys'!$E14:$AG14)-MIN('2_evaluate_surveys'!$E14:$AG14))))</f>
        <v>1</v>
      </c>
      <c r="R14" s="107">
        <f>IF((MAX('2_evaluate_surveys'!$E14:$AG14)-MIN('2_evaluate_surveys'!$E14:$AG14))=0,0,(('2_evaluate_surveys'!R14-MIN('2_evaluate_surveys'!$E14:$AG14))/(MAX('2_evaluate_surveys'!$E14:$AG14)-MIN('2_evaluate_surveys'!$E14:$AG14))))</f>
        <v>1</v>
      </c>
      <c r="S14" s="113">
        <f>IF((MAX('2_evaluate_surveys'!$E14:$AG14)-MIN('2_evaluate_surveys'!$E14:$AG14))=0,0,(('2_evaluate_surveys'!S14-MIN('2_evaluate_surveys'!$E14:$AG14))/(MAX('2_evaluate_surveys'!$E14:$AG14)-MIN('2_evaluate_surveys'!$E14:$AG14))))</f>
        <v>1</v>
      </c>
      <c r="T14" s="107">
        <f>IF((MAX('2_evaluate_surveys'!$E14:$AG14)-MIN('2_evaluate_surveys'!$E14:$AG14))=0,0,(('2_evaluate_surveys'!T14-MIN('2_evaluate_surveys'!$E14:$AG14))/(MAX('2_evaluate_surveys'!$E14:$AG14)-MIN('2_evaluate_surveys'!$E14:$AG14))))</f>
        <v>1</v>
      </c>
      <c r="U14" s="107">
        <f>IF((MAX('2_evaluate_surveys'!$E14:$AG14)-MIN('2_evaluate_surveys'!$E14:$AG14))=0,0,(('2_evaluate_surveys'!U14-MIN('2_evaluate_surveys'!$E14:$AG14))/(MAX('2_evaluate_surveys'!$E14:$AG14)-MIN('2_evaluate_surveys'!$E14:$AG14))))</f>
        <v>1</v>
      </c>
      <c r="V14" s="113">
        <f>IF((MAX('2_evaluate_surveys'!$E14:$AG14)-MIN('2_evaluate_surveys'!$E14:$AG14))=0,0,(('2_evaluate_surveys'!V14-MIN('2_evaluate_surveys'!$E14:$AG14))/(MAX('2_evaluate_surveys'!$E14:$AG14)-MIN('2_evaluate_surveys'!$E14:$AG14))))</f>
        <v>1</v>
      </c>
      <c r="W14" s="107">
        <f>IF((MAX('2_evaluate_surveys'!$E14:$AG14)-MIN('2_evaluate_surveys'!$E14:$AG14))=0,0,(('2_evaluate_surveys'!W14-MIN('2_evaluate_surveys'!$E14:$AG14))/(MAX('2_evaluate_surveys'!$E14:$AG14)-MIN('2_evaluate_surveys'!$E14:$AG14))))</f>
        <v>0</v>
      </c>
      <c r="X14" s="107">
        <f>IF((MAX('2_evaluate_surveys'!$E14:$AG14)-MIN('2_evaluate_surveys'!$E14:$AG14))=0,0,(('2_evaluate_surveys'!X14-MIN('2_evaluate_surveys'!$E14:$AG14))/(MAX('2_evaluate_surveys'!$E14:$AG14)-MIN('2_evaluate_surveys'!$E14:$AG14))))</f>
        <v>0</v>
      </c>
      <c r="Y14" s="113">
        <f>IF((MAX('2_evaluate_surveys'!$E14:$AG14)-MIN('2_evaluate_surveys'!$E14:$AG14))=0,0,(('2_evaluate_surveys'!Y14-MIN('2_evaluate_surveys'!$E14:$AG14))/(MAX('2_evaluate_surveys'!$E14:$AG14)-MIN('2_evaluate_surveys'!$E14:$AG14))))</f>
        <v>1</v>
      </c>
      <c r="Z14" s="107">
        <f>IF((MAX('2_evaluate_surveys'!$E14:$AG14)-MIN('2_evaluate_surveys'!$E14:$AG14))=0,0,(('2_evaluate_surveys'!Z14-MIN('2_evaluate_surveys'!$E14:$AG14))/(MAX('2_evaluate_surveys'!$E14:$AG14)-MIN('2_evaluate_surveys'!$E14:$AG14))))</f>
        <v>1</v>
      </c>
      <c r="AA14" s="107">
        <f>IF((MAX('2_evaluate_surveys'!$E14:$AG14)-MIN('2_evaluate_surveys'!$E14:$AG14))=0,0,(('2_evaluate_surveys'!AA14-MIN('2_evaluate_surveys'!$E14:$AG14))/(MAX('2_evaluate_surveys'!$E14:$AG14)-MIN('2_evaluate_surveys'!$E14:$AG14))))</f>
        <v>1</v>
      </c>
      <c r="AB14" s="113">
        <f>IF((MAX('2_evaluate_surveys'!$E14:$AG14)-MIN('2_evaluate_surveys'!$E14:$AG14))=0,0,(('2_evaluate_surveys'!AB14-MIN('2_evaluate_surveys'!$E14:$AG14))/(MAX('2_evaluate_surveys'!$E14:$AG14)-MIN('2_evaluate_surveys'!$E14:$AG14))))</f>
        <v>1</v>
      </c>
      <c r="AC14" s="333">
        <f>IF((MAX('2_evaluate_surveys'!$E14:$AG14)-MIN('2_evaluate_surveys'!$E14:$AG14))=0,0,(('2_evaluate_surveys'!AC14-MIN('2_evaluate_surveys'!$E14:$AG14))/(MAX('2_evaluate_surveys'!$E14:$AG14)-MIN('2_evaluate_surveys'!$E14:$AG14))))</f>
        <v>1</v>
      </c>
      <c r="AD14" s="239">
        <f>IF((MAX('2_evaluate_surveys'!$E14:$AG14)-MIN('2_evaluate_surveys'!$E14:$AG14))=0,0,(('2_evaluate_surveys'!AD14-MIN('2_evaluate_surveys'!$E14:$AG14))/(MAX('2_evaluate_surveys'!$E14:$AG14)-MIN('2_evaluate_surveys'!$E14:$AG14))))</f>
        <v>1</v>
      </c>
      <c r="AE14" s="257">
        <f>IF((MAX('2_evaluate_surveys'!$E14:$AG14)-MIN('2_evaluate_surveys'!$E14:$AG14))=0,0,(('2_evaluate_surveys'!AE14-MIN('2_evaluate_surveys'!$E14:$AG14))/(MAX('2_evaluate_surveys'!$E14:$AG14)-MIN('2_evaluate_surveys'!$E14:$AG14))))</f>
        <v>1</v>
      </c>
      <c r="AF14" s="333">
        <f>IF((MAX('2_evaluate_surveys'!$E14:$AG14)-MIN('2_evaluate_surveys'!$E14:$AG14))=0,0,(('2_evaluate_surveys'!AF14-MIN('2_evaluate_surveys'!$E14:$AG14))/(MAX('2_evaluate_surveys'!$E14:$AG14)-MIN('2_evaluate_surveys'!$E14:$AG14))))</f>
        <v>1</v>
      </c>
      <c r="AG14" s="239">
        <f>IF((MAX('2_evaluate_surveys'!$E14:$AG14)-MIN('2_evaluate_surveys'!$E14:$AG14))=0,0,(('2_evaluate_surveys'!AG14-MIN('2_evaluate_surveys'!$E14:$AG14))/(MAX('2_evaluate_surveys'!$E14:$AG14)-MIN('2_evaluate_surveys'!$E14:$AG14))))</f>
        <v>1</v>
      </c>
      <c r="AH14" s="257"/>
      <c r="AI14" s="333"/>
      <c r="AJ14" s="239"/>
      <c r="AK14" s="257"/>
      <c r="AL14" s="333"/>
      <c r="AM14" s="239"/>
      <c r="AN14" s="257"/>
      <c r="AO14" s="333"/>
      <c r="AP14" s="239"/>
      <c r="AQ14" s="257"/>
      <c r="AR14" s="339"/>
      <c r="AS14" s="302"/>
      <c r="AT14" s="257"/>
      <c r="AU14" s="339"/>
      <c r="AV14" s="302"/>
      <c r="AW14" s="257"/>
      <c r="AX14" s="339"/>
      <c r="AY14" s="302"/>
      <c r="AZ14" s="257"/>
      <c r="BA14" s="339"/>
      <c r="BB14" s="302"/>
    </row>
    <row r="15" spans="1:58" x14ac:dyDescent="0.2">
      <c r="A15" s="56">
        <v>4</v>
      </c>
      <c r="B15" s="66"/>
      <c r="C15" s="133" t="s">
        <v>80</v>
      </c>
      <c r="D15" s="58" t="s">
        <v>1</v>
      </c>
      <c r="E15" s="107">
        <f>IF((MAX('2_evaluate_surveys'!$E15:$AG15)-MIN('2_evaluate_surveys'!$E15:$AG15))=0,0,(('2_evaluate_surveys'!E15-MIN('2_evaluate_surveys'!$E15:$AG15))/(MAX('2_evaluate_surveys'!$E15:$AG15)-MIN('2_evaluate_surveys'!$E15:$AG15))))</f>
        <v>0.33333333333333331</v>
      </c>
      <c r="F15" s="107">
        <f>IF((MAX('2_evaluate_surveys'!$E15:$AG15)-MIN('2_evaluate_surveys'!$E15:$AG15))=0,0,(('2_evaluate_surveys'!F15-MIN('2_evaluate_surveys'!$E15:$AG15))/(MAX('2_evaluate_surveys'!$E15:$AG15)-MIN('2_evaluate_surveys'!$E15:$AG15))))</f>
        <v>0.66666666666666663</v>
      </c>
      <c r="G15" s="108">
        <f>IF((MAX('2_evaluate_surveys'!$E15:$AG15)-MIN('2_evaluate_surveys'!$E15:$AG15))=0,0,(('2_evaluate_surveys'!G15-MIN('2_evaluate_surveys'!$E15:$AG15))/(MAX('2_evaluate_surveys'!$E15:$AG15)-MIN('2_evaluate_surveys'!$E15:$AG15))))</f>
        <v>0.66666666666666663</v>
      </c>
      <c r="H15" s="107">
        <f>IF((MAX('2_evaluate_surveys'!$E15:$AG15)-MIN('2_evaluate_surveys'!$E15:$AG15))=0,0,(('2_evaluate_surveys'!H15-MIN('2_evaluate_surveys'!$E15:$AG15))/(MAX('2_evaluate_surveys'!$E15:$AG15)-MIN('2_evaluate_surveys'!$E15:$AG15))))</f>
        <v>0.33333333333333331</v>
      </c>
      <c r="I15" s="107">
        <f>IF((MAX('2_evaluate_surveys'!$E15:$AG15)-MIN('2_evaluate_surveys'!$E15:$AG15))=0,0,(('2_evaluate_surveys'!I15-MIN('2_evaluate_surveys'!$E15:$AG15))/(MAX('2_evaluate_surveys'!$E15:$AG15)-MIN('2_evaluate_surveys'!$E15:$AG15))))</f>
        <v>0</v>
      </c>
      <c r="J15" s="113">
        <f>IF((MAX('2_evaluate_surveys'!$E15:$AG15)-MIN('2_evaluate_surveys'!$E15:$AG15))=0,0,(('2_evaluate_surveys'!J15-MIN('2_evaluate_surveys'!$E15:$AG15))/(MAX('2_evaluate_surveys'!$E15:$AG15)-MIN('2_evaluate_surveys'!$E15:$AG15))))</f>
        <v>1</v>
      </c>
      <c r="K15" s="107">
        <f>IF((MAX('2_evaluate_surveys'!$E15:$AG15)-MIN('2_evaluate_surveys'!$E15:$AG15))=0,0,(('2_evaluate_surveys'!K15-MIN('2_evaluate_surveys'!$E15:$AG15))/(MAX('2_evaluate_surveys'!$E15:$AG15)-MIN('2_evaluate_surveys'!$E15:$AG15))))</f>
        <v>0.33333333333333331</v>
      </c>
      <c r="L15" s="107">
        <f>IF((MAX('2_evaluate_surveys'!$E15:$AG15)-MIN('2_evaluate_surveys'!$E15:$AG15))=0,0,(('2_evaluate_surveys'!L15-MIN('2_evaluate_surveys'!$E15:$AG15))/(MAX('2_evaluate_surveys'!$E15:$AG15)-MIN('2_evaluate_surveys'!$E15:$AG15))))</f>
        <v>1</v>
      </c>
      <c r="M15" s="113">
        <f>IF((MAX('2_evaluate_surveys'!$E15:$AG15)-MIN('2_evaluate_surveys'!$E15:$AG15))=0,0,(('2_evaluate_surveys'!M15-MIN('2_evaluate_surveys'!$E15:$AG15))/(MAX('2_evaluate_surveys'!$E15:$AG15)-MIN('2_evaluate_surveys'!$E15:$AG15))))</f>
        <v>1</v>
      </c>
      <c r="N15" s="107">
        <f>IF((MAX('2_evaluate_surveys'!$E15:$AG15)-MIN('2_evaluate_surveys'!$E15:$AG15))=0,0,(('2_evaluate_surveys'!N15-MIN('2_evaluate_surveys'!$E15:$AG15))/(MAX('2_evaluate_surveys'!$E15:$AG15)-MIN('2_evaluate_surveys'!$E15:$AG15))))</f>
        <v>0.66666666666666663</v>
      </c>
      <c r="O15" s="107">
        <f>IF((MAX('2_evaluate_surveys'!$E15:$AG15)-MIN('2_evaluate_surveys'!$E15:$AG15))=0,0,(('2_evaluate_surveys'!O15-MIN('2_evaluate_surveys'!$E15:$AG15))/(MAX('2_evaluate_surveys'!$E15:$AG15)-MIN('2_evaluate_surveys'!$E15:$AG15))))</f>
        <v>0</v>
      </c>
      <c r="P15" s="113">
        <f>IF((MAX('2_evaluate_surveys'!$E15:$AG15)-MIN('2_evaluate_surveys'!$E15:$AG15))=0,0,(('2_evaluate_surveys'!P15-MIN('2_evaluate_surveys'!$E15:$AG15))/(MAX('2_evaluate_surveys'!$E15:$AG15)-MIN('2_evaluate_surveys'!$E15:$AG15))))</f>
        <v>0</v>
      </c>
      <c r="Q15" s="107">
        <f>IF((MAX('2_evaluate_surveys'!$E15:$AG15)-MIN('2_evaluate_surveys'!$E15:$AG15))=0,0,(('2_evaluate_surveys'!Q15-MIN('2_evaluate_surveys'!$E15:$AG15))/(MAX('2_evaluate_surveys'!$E15:$AG15)-MIN('2_evaluate_surveys'!$E15:$AG15))))</f>
        <v>0.66666666666666663</v>
      </c>
      <c r="R15" s="107">
        <f>IF((MAX('2_evaluate_surveys'!$E15:$AG15)-MIN('2_evaluate_surveys'!$E15:$AG15))=0,0,(('2_evaluate_surveys'!R15-MIN('2_evaluate_surveys'!$E15:$AG15))/(MAX('2_evaluate_surveys'!$E15:$AG15)-MIN('2_evaluate_surveys'!$E15:$AG15))))</f>
        <v>0.33333333333333331</v>
      </c>
      <c r="S15" s="113">
        <f>IF((MAX('2_evaluate_surveys'!$E15:$AG15)-MIN('2_evaluate_surveys'!$E15:$AG15))=0,0,(('2_evaluate_surveys'!S15-MIN('2_evaluate_surveys'!$E15:$AG15))/(MAX('2_evaluate_surveys'!$E15:$AG15)-MIN('2_evaluate_surveys'!$E15:$AG15))))</f>
        <v>1</v>
      </c>
      <c r="T15" s="107">
        <f>IF((MAX('2_evaluate_surveys'!$E15:$AG15)-MIN('2_evaluate_surveys'!$E15:$AG15))=0,0,(('2_evaluate_surveys'!T15-MIN('2_evaluate_surveys'!$E15:$AG15))/(MAX('2_evaluate_surveys'!$E15:$AG15)-MIN('2_evaluate_surveys'!$E15:$AG15))))</f>
        <v>1</v>
      </c>
      <c r="U15" s="107">
        <f>IF((MAX('2_evaluate_surveys'!$E15:$AG15)-MIN('2_evaluate_surveys'!$E15:$AG15))=0,0,(('2_evaluate_surveys'!U15-MIN('2_evaluate_surveys'!$E15:$AG15))/(MAX('2_evaluate_surveys'!$E15:$AG15)-MIN('2_evaluate_surveys'!$E15:$AG15))))</f>
        <v>1</v>
      </c>
      <c r="V15" s="113">
        <f>IF((MAX('2_evaluate_surveys'!$E15:$AG15)-MIN('2_evaluate_surveys'!$E15:$AG15))=0,0,(('2_evaluate_surveys'!V15-MIN('2_evaluate_surveys'!$E15:$AG15))/(MAX('2_evaluate_surveys'!$E15:$AG15)-MIN('2_evaluate_surveys'!$E15:$AG15))))</f>
        <v>0.66666666666666663</v>
      </c>
      <c r="W15" s="107">
        <f>IF((MAX('2_evaluate_surveys'!$E15:$AG15)-MIN('2_evaluate_surveys'!$E15:$AG15))=0,0,(('2_evaluate_surveys'!W15-MIN('2_evaluate_surveys'!$E15:$AG15))/(MAX('2_evaluate_surveys'!$E15:$AG15)-MIN('2_evaluate_surveys'!$E15:$AG15))))</f>
        <v>0.66666666666666663</v>
      </c>
      <c r="X15" s="107">
        <f>IF((MAX('2_evaluate_surveys'!$E15:$AG15)-MIN('2_evaluate_surveys'!$E15:$AG15))=0,0,(('2_evaluate_surveys'!X15-MIN('2_evaluate_surveys'!$E15:$AG15))/(MAX('2_evaluate_surveys'!$E15:$AG15)-MIN('2_evaluate_surveys'!$E15:$AG15))))</f>
        <v>0.66666666666666663</v>
      </c>
      <c r="Y15" s="113">
        <f>IF((MAX('2_evaluate_surveys'!$E15:$AG15)-MIN('2_evaluate_surveys'!$E15:$AG15))=0,0,(('2_evaluate_surveys'!Y15-MIN('2_evaluate_surveys'!$E15:$AG15))/(MAX('2_evaluate_surveys'!$E15:$AG15)-MIN('2_evaluate_surveys'!$E15:$AG15))))</f>
        <v>0.66666666666666663</v>
      </c>
      <c r="Z15" s="107">
        <f>IF((MAX('2_evaluate_surveys'!$E15:$AG15)-MIN('2_evaluate_surveys'!$E15:$AG15))=0,0,(('2_evaluate_surveys'!Z15-MIN('2_evaluate_surveys'!$E15:$AG15))/(MAX('2_evaluate_surveys'!$E15:$AG15)-MIN('2_evaluate_surveys'!$E15:$AG15))))</f>
        <v>0.66666666666666663</v>
      </c>
      <c r="AA15" s="107">
        <f>IF((MAX('2_evaluate_surveys'!$E15:$AG15)-MIN('2_evaluate_surveys'!$E15:$AG15))=0,0,(('2_evaluate_surveys'!AA15-MIN('2_evaluate_surveys'!$E15:$AG15))/(MAX('2_evaluate_surveys'!$E15:$AG15)-MIN('2_evaluate_surveys'!$E15:$AG15))))</f>
        <v>0.66666666666666663</v>
      </c>
      <c r="AB15" s="113">
        <f>IF((MAX('2_evaluate_surveys'!$E15:$AG15)-MIN('2_evaluate_surveys'!$E15:$AG15))=0,0,(('2_evaluate_surveys'!AB15-MIN('2_evaluate_surveys'!$E15:$AG15))/(MAX('2_evaluate_surveys'!$E15:$AG15)-MIN('2_evaluate_surveys'!$E15:$AG15))))</f>
        <v>0.66666666666666663</v>
      </c>
      <c r="AC15" s="333">
        <f>IF((MAX('2_evaluate_surveys'!$E15:$AG15)-MIN('2_evaluate_surveys'!$E15:$AG15))=0,0,(('2_evaluate_surveys'!AC15-MIN('2_evaluate_surveys'!$E15:$AG15))/(MAX('2_evaluate_surveys'!$E15:$AG15)-MIN('2_evaluate_surveys'!$E15:$AG15))))</f>
        <v>0.33333333333333331</v>
      </c>
      <c r="AD15" s="239">
        <f>IF((MAX('2_evaluate_surveys'!$E15:$AG15)-MIN('2_evaluate_surveys'!$E15:$AG15))=0,0,(('2_evaluate_surveys'!AD15-MIN('2_evaluate_surveys'!$E15:$AG15))/(MAX('2_evaluate_surveys'!$E15:$AG15)-MIN('2_evaluate_surveys'!$E15:$AG15))))</f>
        <v>0.66666666666666663</v>
      </c>
      <c r="AE15" s="257">
        <f>IF((MAX('2_evaluate_surveys'!$E15:$AG15)-MIN('2_evaluate_surveys'!$E15:$AG15))=0,0,(('2_evaluate_surveys'!AE15-MIN('2_evaluate_surveys'!$E15:$AG15))/(MAX('2_evaluate_surveys'!$E15:$AG15)-MIN('2_evaluate_surveys'!$E15:$AG15))))</f>
        <v>0.66666666666666663</v>
      </c>
      <c r="AF15" s="333">
        <f>IF((MAX('2_evaluate_surveys'!$E15:$AG15)-MIN('2_evaluate_surveys'!$E15:$AG15))=0,0,(('2_evaluate_surveys'!AF15-MIN('2_evaluate_surveys'!$E15:$AG15))/(MAX('2_evaluate_surveys'!$E15:$AG15)-MIN('2_evaluate_surveys'!$E15:$AG15))))</f>
        <v>0.66666666666666663</v>
      </c>
      <c r="AG15" s="239">
        <f>IF((MAX('2_evaluate_surveys'!$E15:$AG15)-MIN('2_evaluate_surveys'!$E15:$AG15))=0,0,(('2_evaluate_surveys'!AG15-MIN('2_evaluate_surveys'!$E15:$AG15))/(MAX('2_evaluate_surveys'!$E15:$AG15)-MIN('2_evaluate_surveys'!$E15:$AG15))))</f>
        <v>0.33333333333333331</v>
      </c>
      <c r="AH15" s="257"/>
      <c r="AI15" s="333"/>
      <c r="AJ15" s="239"/>
      <c r="AK15" s="257"/>
      <c r="AL15" s="333"/>
      <c r="AM15" s="239"/>
      <c r="AN15" s="257"/>
      <c r="AO15" s="333"/>
      <c r="AP15" s="239"/>
      <c r="AQ15" s="257"/>
      <c r="AR15" s="339"/>
      <c r="AS15" s="302"/>
      <c r="AT15" s="257"/>
      <c r="AU15" s="339"/>
      <c r="AV15" s="302"/>
      <c r="AW15" s="257"/>
      <c r="AX15" s="339"/>
      <c r="AY15" s="302"/>
      <c r="AZ15" s="257"/>
      <c r="BA15" s="339"/>
      <c r="BB15" s="302"/>
    </row>
    <row r="16" spans="1:58" x14ac:dyDescent="0.2">
      <c r="A16" s="56">
        <v>5</v>
      </c>
      <c r="B16" s="88" t="s">
        <v>28</v>
      </c>
      <c r="C16" s="134" t="s">
        <v>81</v>
      </c>
      <c r="D16" s="58" t="s">
        <v>1</v>
      </c>
      <c r="E16" s="105">
        <f>IF((MAX('2_evaluate_surveys'!$E16:$AG16)-MIN('2_evaluate_surveys'!$E16:$AG16))=0,0,(('2_evaluate_surveys'!E16-MIN('2_evaluate_surveys'!$E16:$AG16))/(MAX('2_evaluate_surveys'!$E16:$AG16)-MIN('2_evaluate_surveys'!$E16:$AG16))))</f>
        <v>0</v>
      </c>
      <c r="F16" s="105">
        <f>IF((MAX('2_evaluate_surveys'!$E16:$AG16)-MIN('2_evaluate_surveys'!$E16:$AG16))=0,0,(('2_evaluate_surveys'!F16-MIN('2_evaluate_surveys'!$E16:$AG16))/(MAX('2_evaluate_surveys'!$E16:$AG16)-MIN('2_evaluate_surveys'!$E16:$AG16))))</f>
        <v>0.5</v>
      </c>
      <c r="G16" s="106">
        <f>IF((MAX('2_evaluate_surveys'!$E16:$AG16)-MIN('2_evaluate_surveys'!$E16:$AG16))=0,0,(('2_evaluate_surveys'!G16-MIN('2_evaluate_surveys'!$E16:$AG16))/(MAX('2_evaluate_surveys'!$E16:$AG16)-MIN('2_evaluate_surveys'!$E16:$AG16))))</f>
        <v>0</v>
      </c>
      <c r="H16" s="105">
        <f>IF((MAX('2_evaluate_surveys'!$E16:$AG16)-MIN('2_evaluate_surveys'!$E16:$AG16))=0,0,(('2_evaluate_surveys'!H16-MIN('2_evaluate_surveys'!$E16:$AG16))/(MAX('2_evaluate_surveys'!$E16:$AG16)-MIN('2_evaluate_surveys'!$E16:$AG16))))</f>
        <v>0</v>
      </c>
      <c r="I16" s="105">
        <f>IF((MAX('2_evaluate_surveys'!$E16:$AG16)-MIN('2_evaluate_surveys'!$E16:$AG16))=0,0,(('2_evaluate_surveys'!I16-MIN('2_evaluate_surveys'!$E16:$AG16))/(MAX('2_evaluate_surveys'!$E16:$AG16)-MIN('2_evaluate_surveys'!$E16:$AG16))))</f>
        <v>0.5</v>
      </c>
      <c r="J16" s="120">
        <f>IF((MAX('2_evaluate_surveys'!$E16:$AG16)-MIN('2_evaluate_surveys'!$E16:$AG16))=0,0,(('2_evaluate_surveys'!J16-MIN('2_evaluate_surveys'!$E16:$AG16))/(MAX('2_evaluate_surveys'!$E16:$AG16)-MIN('2_evaluate_surveys'!$E16:$AG16))))</f>
        <v>0</v>
      </c>
      <c r="K16" s="105">
        <f>IF((MAX('2_evaluate_surveys'!$E16:$AG16)-MIN('2_evaluate_surveys'!$E16:$AG16))=0,0,(('2_evaluate_surveys'!K16-MIN('2_evaluate_surveys'!$E16:$AG16))/(MAX('2_evaluate_surveys'!$E16:$AG16)-MIN('2_evaluate_surveys'!$E16:$AG16))))</f>
        <v>0.5</v>
      </c>
      <c r="L16" s="105">
        <f>IF((MAX('2_evaluate_surveys'!$E16:$AG16)-MIN('2_evaluate_surveys'!$E16:$AG16))=0,0,(('2_evaluate_surveys'!L16-MIN('2_evaluate_surveys'!$E16:$AG16))/(MAX('2_evaluate_surveys'!$E16:$AG16)-MIN('2_evaluate_surveys'!$E16:$AG16))))</f>
        <v>0.5</v>
      </c>
      <c r="M16" s="120">
        <f>IF((MAX('2_evaluate_surveys'!$E16:$AG16)-MIN('2_evaluate_surveys'!$E16:$AG16))=0,0,(('2_evaluate_surveys'!M16-MIN('2_evaluate_surveys'!$E16:$AG16))/(MAX('2_evaluate_surveys'!$E16:$AG16)-MIN('2_evaluate_surveys'!$E16:$AG16))))</f>
        <v>0</v>
      </c>
      <c r="N16" s="105">
        <f>IF((MAX('2_evaluate_surveys'!$E16:$AG16)-MIN('2_evaluate_surveys'!$E16:$AG16))=0,0,(('2_evaluate_surveys'!N16-MIN('2_evaluate_surveys'!$E16:$AG16))/(MAX('2_evaluate_surveys'!$E16:$AG16)-MIN('2_evaluate_surveys'!$E16:$AG16))))</f>
        <v>0.5</v>
      </c>
      <c r="O16" s="105">
        <f>IF((MAX('2_evaluate_surveys'!$E16:$AG16)-MIN('2_evaluate_surveys'!$E16:$AG16))=0,0,(('2_evaluate_surveys'!O16-MIN('2_evaluate_surveys'!$E16:$AG16))/(MAX('2_evaluate_surveys'!$E16:$AG16)-MIN('2_evaluate_surveys'!$E16:$AG16))))</f>
        <v>0.5</v>
      </c>
      <c r="P16" s="120">
        <f>IF((MAX('2_evaluate_surveys'!$E16:$AG16)-MIN('2_evaluate_surveys'!$E16:$AG16))=0,0,(('2_evaluate_surveys'!P16-MIN('2_evaluate_surveys'!$E16:$AG16))/(MAX('2_evaluate_surveys'!$E16:$AG16)-MIN('2_evaluate_surveys'!$E16:$AG16))))</f>
        <v>0.5</v>
      </c>
      <c r="Q16" s="105">
        <f>IF((MAX('2_evaluate_surveys'!$E16:$AG16)-MIN('2_evaluate_surveys'!$E16:$AG16))=0,0,(('2_evaluate_surveys'!Q16-MIN('2_evaluate_surveys'!$E16:$AG16))/(MAX('2_evaluate_surveys'!$E16:$AG16)-MIN('2_evaluate_surveys'!$E16:$AG16))))</f>
        <v>0</v>
      </c>
      <c r="R16" s="105">
        <f>IF((MAX('2_evaluate_surveys'!$E16:$AG16)-MIN('2_evaluate_surveys'!$E16:$AG16))=0,0,(('2_evaluate_surveys'!R16-MIN('2_evaluate_surveys'!$E16:$AG16))/(MAX('2_evaluate_surveys'!$E16:$AG16)-MIN('2_evaluate_surveys'!$E16:$AG16))))</f>
        <v>0.5</v>
      </c>
      <c r="S16" s="120">
        <f>IF((MAX('2_evaluate_surveys'!$E16:$AG16)-MIN('2_evaluate_surveys'!$E16:$AG16))=0,0,(('2_evaluate_surveys'!S16-MIN('2_evaluate_surveys'!$E16:$AG16))/(MAX('2_evaluate_surveys'!$E16:$AG16)-MIN('2_evaluate_surveys'!$E16:$AG16))))</f>
        <v>0.5</v>
      </c>
      <c r="T16" s="105">
        <f>IF((MAX('2_evaluate_surveys'!$E16:$AG16)-MIN('2_evaluate_surveys'!$E16:$AG16))=0,0,(('2_evaluate_surveys'!T16-MIN('2_evaluate_surveys'!$E16:$AG16))/(MAX('2_evaluate_surveys'!$E16:$AG16)-MIN('2_evaluate_surveys'!$E16:$AG16))))</f>
        <v>0.5</v>
      </c>
      <c r="U16" s="105">
        <f>IF((MAX('2_evaluate_surveys'!$E16:$AG16)-MIN('2_evaluate_surveys'!$E16:$AG16))=0,0,(('2_evaluate_surveys'!U16-MIN('2_evaluate_surveys'!$E16:$AG16))/(MAX('2_evaluate_surveys'!$E16:$AG16)-MIN('2_evaluate_surveys'!$E16:$AG16))))</f>
        <v>1</v>
      </c>
      <c r="V16" s="120">
        <f>IF((MAX('2_evaluate_surveys'!$E16:$AG16)-MIN('2_evaluate_surveys'!$E16:$AG16))=0,0,(('2_evaluate_surveys'!V16-MIN('2_evaluate_surveys'!$E16:$AG16))/(MAX('2_evaluate_surveys'!$E16:$AG16)-MIN('2_evaluate_surveys'!$E16:$AG16))))</f>
        <v>0</v>
      </c>
      <c r="W16" s="105">
        <f>IF((MAX('2_evaluate_surveys'!$E16:$AG16)-MIN('2_evaluate_surveys'!$E16:$AG16))=0,0,(('2_evaluate_surveys'!W16-MIN('2_evaluate_surveys'!$E16:$AG16))/(MAX('2_evaluate_surveys'!$E16:$AG16)-MIN('2_evaluate_surveys'!$E16:$AG16))))</f>
        <v>0</v>
      </c>
      <c r="X16" s="105">
        <f>IF((MAX('2_evaluate_surveys'!$E16:$AG16)-MIN('2_evaluate_surveys'!$E16:$AG16))=0,0,(('2_evaluate_surveys'!X16-MIN('2_evaluate_surveys'!$E16:$AG16))/(MAX('2_evaluate_surveys'!$E16:$AG16)-MIN('2_evaluate_surveys'!$E16:$AG16))))</f>
        <v>0.5</v>
      </c>
      <c r="Y16" s="120">
        <f>IF((MAX('2_evaluate_surveys'!$E16:$AG16)-MIN('2_evaluate_surveys'!$E16:$AG16))=0,0,(('2_evaluate_surveys'!Y16-MIN('2_evaluate_surveys'!$E16:$AG16))/(MAX('2_evaluate_surveys'!$E16:$AG16)-MIN('2_evaluate_surveys'!$E16:$AG16))))</f>
        <v>0</v>
      </c>
      <c r="Z16" s="105">
        <f>IF((MAX('2_evaluate_surveys'!$E16:$AG16)-MIN('2_evaluate_surveys'!$E16:$AG16))=0,0,(('2_evaluate_surveys'!Z16-MIN('2_evaluate_surveys'!$E16:$AG16))/(MAX('2_evaluate_surveys'!$E16:$AG16)-MIN('2_evaluate_surveys'!$E16:$AG16))))</f>
        <v>0.5</v>
      </c>
      <c r="AA16" s="105">
        <f>IF((MAX('2_evaluate_surveys'!$E16:$AG16)-MIN('2_evaluate_surveys'!$E16:$AG16))=0,0,(('2_evaluate_surveys'!AA16-MIN('2_evaluate_surveys'!$E16:$AG16))/(MAX('2_evaluate_surveys'!$E16:$AG16)-MIN('2_evaluate_surveys'!$E16:$AG16))))</f>
        <v>0.5</v>
      </c>
      <c r="AB16" s="120">
        <f>IF((MAX('2_evaluate_surveys'!$E16:$AG16)-MIN('2_evaluate_surveys'!$E16:$AG16))=0,0,(('2_evaluate_surveys'!AB16-MIN('2_evaluate_surveys'!$E16:$AG16))/(MAX('2_evaluate_surveys'!$E16:$AG16)-MIN('2_evaluate_surveys'!$E16:$AG16))))</f>
        <v>0.5</v>
      </c>
      <c r="AC16" s="334">
        <f>IF((MAX('2_evaluate_surveys'!$E16:$AG16)-MIN('2_evaluate_surveys'!$E16:$AG16))=0,0,(('2_evaluate_surveys'!AC16-MIN('2_evaluate_surveys'!$E16:$AG16))/(MAX('2_evaluate_surveys'!$E16:$AG16)-MIN('2_evaluate_surveys'!$E16:$AG16))))</f>
        <v>0</v>
      </c>
      <c r="AD16" s="241">
        <f>IF((MAX('2_evaluate_surveys'!$E16:$AG16)-MIN('2_evaluate_surveys'!$E16:$AG16))=0,0,(('2_evaluate_surveys'!AD16-MIN('2_evaluate_surveys'!$E16:$AG16))/(MAX('2_evaluate_surveys'!$E16:$AG16)-MIN('2_evaluate_surveys'!$E16:$AG16))))</f>
        <v>0</v>
      </c>
      <c r="AE16" s="250">
        <f>IF((MAX('2_evaluate_surveys'!$E16:$AG16)-MIN('2_evaluate_surveys'!$E16:$AG16))=0,0,(('2_evaluate_surveys'!AE16-MIN('2_evaluate_surveys'!$E16:$AG16))/(MAX('2_evaluate_surveys'!$E16:$AG16)-MIN('2_evaluate_surveys'!$E16:$AG16))))</f>
        <v>0.5</v>
      </c>
      <c r="AF16" s="334">
        <f>IF((MAX('2_evaluate_surveys'!$E16:$AG16)-MIN('2_evaluate_surveys'!$E16:$AG16))=0,0,(('2_evaluate_surveys'!AF16-MIN('2_evaluate_surveys'!$E16:$AG16))/(MAX('2_evaluate_surveys'!$E16:$AG16)-MIN('2_evaluate_surveys'!$E16:$AG16))))</f>
        <v>0</v>
      </c>
      <c r="AG16" s="241">
        <f>IF((MAX('2_evaluate_surveys'!$E16:$AG16)-MIN('2_evaluate_surveys'!$E16:$AG16))=0,0,(('2_evaluate_surveys'!AG16-MIN('2_evaluate_surveys'!$E16:$AG16))/(MAX('2_evaluate_surveys'!$E16:$AG16)-MIN('2_evaluate_surveys'!$E16:$AG16))))</f>
        <v>0.5</v>
      </c>
      <c r="AH16" s="250"/>
      <c r="AI16" s="334"/>
      <c r="AJ16" s="241"/>
      <c r="AK16" s="250"/>
      <c r="AL16" s="334"/>
      <c r="AM16" s="241"/>
      <c r="AN16" s="250"/>
      <c r="AO16" s="334"/>
      <c r="AP16" s="241"/>
      <c r="AQ16" s="250"/>
      <c r="AR16" s="340"/>
      <c r="AS16" s="303"/>
      <c r="AT16" s="250"/>
      <c r="AU16" s="340"/>
      <c r="AV16" s="303"/>
      <c r="AW16" s="250"/>
      <c r="AX16" s="340"/>
      <c r="AY16" s="303"/>
      <c r="AZ16" s="250"/>
      <c r="BA16" s="340"/>
      <c r="BB16" s="303"/>
    </row>
    <row r="17" spans="1:54" s="26" customFormat="1" x14ac:dyDescent="0.2">
      <c r="A17" s="56">
        <v>6</v>
      </c>
      <c r="B17" s="67"/>
      <c r="C17" s="134" t="s">
        <v>82</v>
      </c>
      <c r="D17" s="58" t="s">
        <v>1</v>
      </c>
      <c r="E17" s="105">
        <f>IF((MAX('2_evaluate_surveys'!$E17:$AG17)-MIN('2_evaluate_surveys'!$E17:$AG17))=0,0,(('2_evaluate_surveys'!E17-MIN('2_evaluate_surveys'!$E17:$AG17))/(MAX('2_evaluate_surveys'!$E17:$AG17)-MIN('2_evaluate_surveys'!$E17:$AG17))))</f>
        <v>0.66666666666666663</v>
      </c>
      <c r="F17" s="105">
        <f>IF((MAX('2_evaluate_surveys'!$E17:$AG17)-MIN('2_evaluate_surveys'!$E17:$AG17))=0,0,(('2_evaluate_surveys'!F17-MIN('2_evaluate_surveys'!$E17:$AG17))/(MAX('2_evaluate_surveys'!$E17:$AG17)-MIN('2_evaluate_surveys'!$E17:$AG17))))</f>
        <v>1</v>
      </c>
      <c r="G17" s="106">
        <f>IF((MAX('2_evaluate_surveys'!$E17:$AG17)-MIN('2_evaluate_surveys'!$E17:$AG17))=0,0,(('2_evaluate_surveys'!G17-MIN('2_evaluate_surveys'!$E17:$AG17))/(MAX('2_evaluate_surveys'!$E17:$AG17)-MIN('2_evaluate_surveys'!$E17:$AG17))))</f>
        <v>0.66666666666666663</v>
      </c>
      <c r="H17" s="105">
        <f>IF((MAX('2_evaluate_surveys'!$E17:$AG17)-MIN('2_evaluate_surveys'!$E17:$AG17))=0,0,(('2_evaluate_surveys'!H17-MIN('2_evaluate_surveys'!$E17:$AG17))/(MAX('2_evaluate_surveys'!$E17:$AG17)-MIN('2_evaluate_surveys'!$E17:$AG17))))</f>
        <v>0.33333333333333331</v>
      </c>
      <c r="I17" s="105">
        <f>IF((MAX('2_evaluate_surveys'!$E17:$AG17)-MIN('2_evaluate_surveys'!$E17:$AG17))=0,0,(('2_evaluate_surveys'!I17-MIN('2_evaluate_surveys'!$E17:$AG17))/(MAX('2_evaluate_surveys'!$E17:$AG17)-MIN('2_evaluate_surveys'!$E17:$AG17))))</f>
        <v>0.33333333333333331</v>
      </c>
      <c r="J17" s="120">
        <f>IF((MAX('2_evaluate_surveys'!$E17:$AG17)-MIN('2_evaluate_surveys'!$E17:$AG17))=0,0,(('2_evaluate_surveys'!J17-MIN('2_evaluate_surveys'!$E17:$AG17))/(MAX('2_evaluate_surveys'!$E17:$AG17)-MIN('2_evaluate_surveys'!$E17:$AG17))))</f>
        <v>1</v>
      </c>
      <c r="K17" s="105">
        <f>IF((MAX('2_evaluate_surveys'!$E17:$AG17)-MIN('2_evaluate_surveys'!$E17:$AG17))=0,0,(('2_evaluate_surveys'!K17-MIN('2_evaluate_surveys'!$E17:$AG17))/(MAX('2_evaluate_surveys'!$E17:$AG17)-MIN('2_evaluate_surveys'!$E17:$AG17))))</f>
        <v>0.66666666666666663</v>
      </c>
      <c r="L17" s="105">
        <f>IF((MAX('2_evaluate_surveys'!$E17:$AG17)-MIN('2_evaluate_surveys'!$E17:$AG17))=0,0,(('2_evaluate_surveys'!L17-MIN('2_evaluate_surveys'!$E17:$AG17))/(MAX('2_evaluate_surveys'!$E17:$AG17)-MIN('2_evaluate_surveys'!$E17:$AG17))))</f>
        <v>0.66666666666666663</v>
      </c>
      <c r="M17" s="120">
        <f>IF((MAX('2_evaluate_surveys'!$E17:$AG17)-MIN('2_evaluate_surveys'!$E17:$AG17))=0,0,(('2_evaluate_surveys'!M17-MIN('2_evaluate_surveys'!$E17:$AG17))/(MAX('2_evaluate_surveys'!$E17:$AG17)-MIN('2_evaluate_surveys'!$E17:$AG17))))</f>
        <v>0</v>
      </c>
      <c r="N17" s="105">
        <f>IF((MAX('2_evaluate_surveys'!$E17:$AG17)-MIN('2_evaluate_surveys'!$E17:$AG17))=0,0,(('2_evaluate_surveys'!N17-MIN('2_evaluate_surveys'!$E17:$AG17))/(MAX('2_evaluate_surveys'!$E17:$AG17)-MIN('2_evaluate_surveys'!$E17:$AG17))))</f>
        <v>0.66666666666666663</v>
      </c>
      <c r="O17" s="105">
        <f>IF((MAX('2_evaluate_surveys'!$E17:$AG17)-MIN('2_evaluate_surveys'!$E17:$AG17))=0,0,(('2_evaluate_surveys'!O17-MIN('2_evaluate_surveys'!$E17:$AG17))/(MAX('2_evaluate_surveys'!$E17:$AG17)-MIN('2_evaluate_surveys'!$E17:$AG17))))</f>
        <v>0.33333333333333331</v>
      </c>
      <c r="P17" s="120">
        <f>IF((MAX('2_evaluate_surveys'!$E17:$AG17)-MIN('2_evaluate_surveys'!$E17:$AG17))=0,0,(('2_evaluate_surveys'!P17-MIN('2_evaluate_surveys'!$E17:$AG17))/(MAX('2_evaluate_surveys'!$E17:$AG17)-MIN('2_evaluate_surveys'!$E17:$AG17))))</f>
        <v>0.33333333333333331</v>
      </c>
      <c r="Q17" s="105">
        <f>IF((MAX('2_evaluate_surveys'!$E17:$AG17)-MIN('2_evaluate_surveys'!$E17:$AG17))=0,0,(('2_evaluate_surveys'!Q17-MIN('2_evaluate_surveys'!$E17:$AG17))/(MAX('2_evaluate_surveys'!$E17:$AG17)-MIN('2_evaluate_surveys'!$E17:$AG17))))</f>
        <v>1</v>
      </c>
      <c r="R17" s="105">
        <f>IF((MAX('2_evaluate_surveys'!$E17:$AG17)-MIN('2_evaluate_surveys'!$E17:$AG17))=0,0,(('2_evaluate_surveys'!R17-MIN('2_evaluate_surveys'!$E17:$AG17))/(MAX('2_evaluate_surveys'!$E17:$AG17)-MIN('2_evaluate_surveys'!$E17:$AG17))))</f>
        <v>0.33333333333333331</v>
      </c>
      <c r="S17" s="120">
        <f>IF((MAX('2_evaluate_surveys'!$E17:$AG17)-MIN('2_evaluate_surveys'!$E17:$AG17))=0,0,(('2_evaluate_surveys'!S17-MIN('2_evaluate_surveys'!$E17:$AG17))/(MAX('2_evaluate_surveys'!$E17:$AG17)-MIN('2_evaluate_surveys'!$E17:$AG17))))</f>
        <v>1</v>
      </c>
      <c r="T17" s="105">
        <f>IF((MAX('2_evaluate_surveys'!$E17:$AG17)-MIN('2_evaluate_surveys'!$E17:$AG17))=0,0,(('2_evaluate_surveys'!T17-MIN('2_evaluate_surveys'!$E17:$AG17))/(MAX('2_evaluate_surveys'!$E17:$AG17)-MIN('2_evaluate_surveys'!$E17:$AG17))))</f>
        <v>1</v>
      </c>
      <c r="U17" s="105">
        <f>IF((MAX('2_evaluate_surveys'!$E17:$AG17)-MIN('2_evaluate_surveys'!$E17:$AG17))=0,0,(('2_evaluate_surveys'!U17-MIN('2_evaluate_surveys'!$E17:$AG17))/(MAX('2_evaluate_surveys'!$E17:$AG17)-MIN('2_evaluate_surveys'!$E17:$AG17))))</f>
        <v>0.66666666666666663</v>
      </c>
      <c r="V17" s="120">
        <f>IF((MAX('2_evaluate_surveys'!$E17:$AG17)-MIN('2_evaluate_surveys'!$E17:$AG17))=0,0,(('2_evaluate_surveys'!V17-MIN('2_evaluate_surveys'!$E17:$AG17))/(MAX('2_evaluate_surveys'!$E17:$AG17)-MIN('2_evaluate_surveys'!$E17:$AG17))))</f>
        <v>0</v>
      </c>
      <c r="W17" s="105">
        <f>IF((MAX('2_evaluate_surveys'!$E17:$AG17)-MIN('2_evaluate_surveys'!$E17:$AG17))=0,0,(('2_evaluate_surveys'!W17-MIN('2_evaluate_surveys'!$E17:$AG17))/(MAX('2_evaluate_surveys'!$E17:$AG17)-MIN('2_evaluate_surveys'!$E17:$AG17))))</f>
        <v>1</v>
      </c>
      <c r="X17" s="105">
        <f>IF((MAX('2_evaluate_surveys'!$E17:$AG17)-MIN('2_evaluate_surveys'!$E17:$AG17))=0,0,(('2_evaluate_surveys'!X17-MIN('2_evaluate_surveys'!$E17:$AG17))/(MAX('2_evaluate_surveys'!$E17:$AG17)-MIN('2_evaluate_surveys'!$E17:$AG17))))</f>
        <v>0.66666666666666663</v>
      </c>
      <c r="Y17" s="120">
        <f>IF((MAX('2_evaluate_surveys'!$E17:$AG17)-MIN('2_evaluate_surveys'!$E17:$AG17))=0,0,(('2_evaluate_surveys'!Y17-MIN('2_evaluate_surveys'!$E17:$AG17))/(MAX('2_evaluate_surveys'!$E17:$AG17)-MIN('2_evaluate_surveys'!$E17:$AG17))))</f>
        <v>0.33333333333333331</v>
      </c>
      <c r="Z17" s="105">
        <f>IF((MAX('2_evaluate_surveys'!$E17:$AG17)-MIN('2_evaluate_surveys'!$E17:$AG17))=0,0,(('2_evaluate_surveys'!Z17-MIN('2_evaluate_surveys'!$E17:$AG17))/(MAX('2_evaluate_surveys'!$E17:$AG17)-MIN('2_evaluate_surveys'!$E17:$AG17))))</f>
        <v>1</v>
      </c>
      <c r="AA17" s="105">
        <f>IF((MAX('2_evaluate_surveys'!$E17:$AG17)-MIN('2_evaluate_surveys'!$E17:$AG17))=0,0,(('2_evaluate_surveys'!AA17-MIN('2_evaluate_surveys'!$E17:$AG17))/(MAX('2_evaluate_surveys'!$E17:$AG17)-MIN('2_evaluate_surveys'!$E17:$AG17))))</f>
        <v>0.33333333333333331</v>
      </c>
      <c r="AB17" s="120">
        <f>IF((MAX('2_evaluate_surveys'!$E17:$AG17)-MIN('2_evaluate_surveys'!$E17:$AG17))=0,0,(('2_evaluate_surveys'!AB17-MIN('2_evaluate_surveys'!$E17:$AG17))/(MAX('2_evaluate_surveys'!$E17:$AG17)-MIN('2_evaluate_surveys'!$E17:$AG17))))</f>
        <v>0.66666666666666663</v>
      </c>
      <c r="AC17" s="334">
        <f>IF((MAX('2_evaluate_surveys'!$E17:$AG17)-MIN('2_evaluate_surveys'!$E17:$AG17))=0,0,(('2_evaluate_surveys'!AC17-MIN('2_evaluate_surveys'!$E17:$AG17))/(MAX('2_evaluate_surveys'!$E17:$AG17)-MIN('2_evaluate_surveys'!$E17:$AG17))))</f>
        <v>0.33333333333333331</v>
      </c>
      <c r="AD17" s="241">
        <f>IF((MAX('2_evaluate_surveys'!$E17:$AG17)-MIN('2_evaluate_surveys'!$E17:$AG17))=0,0,(('2_evaluate_surveys'!AD17-MIN('2_evaluate_surveys'!$E17:$AG17))/(MAX('2_evaluate_surveys'!$E17:$AG17)-MIN('2_evaluate_surveys'!$E17:$AG17))))</f>
        <v>0.66666666666666663</v>
      </c>
      <c r="AE17" s="250">
        <f>IF((MAX('2_evaluate_surveys'!$E17:$AG17)-MIN('2_evaluate_surveys'!$E17:$AG17))=0,0,(('2_evaluate_surveys'!AE17-MIN('2_evaluate_surveys'!$E17:$AG17))/(MAX('2_evaluate_surveys'!$E17:$AG17)-MIN('2_evaluate_surveys'!$E17:$AG17))))</f>
        <v>1</v>
      </c>
      <c r="AF17" s="334">
        <f>IF((MAX('2_evaluate_surveys'!$E17:$AG17)-MIN('2_evaluate_surveys'!$E17:$AG17))=0,0,(('2_evaluate_surveys'!AF17-MIN('2_evaluate_surveys'!$E17:$AG17))/(MAX('2_evaluate_surveys'!$E17:$AG17)-MIN('2_evaluate_surveys'!$E17:$AG17))))</f>
        <v>0.66666666666666663</v>
      </c>
      <c r="AG17" s="241">
        <f>IF((MAX('2_evaluate_surveys'!$E17:$AG17)-MIN('2_evaluate_surveys'!$E17:$AG17))=0,0,(('2_evaluate_surveys'!AG17-MIN('2_evaluate_surveys'!$E17:$AG17))/(MAX('2_evaluate_surveys'!$E17:$AG17)-MIN('2_evaluate_surveys'!$E17:$AG17))))</f>
        <v>0.33333333333333331</v>
      </c>
      <c r="AH17" s="250"/>
      <c r="AI17" s="334"/>
      <c r="AJ17" s="241"/>
      <c r="AK17" s="250"/>
      <c r="AL17" s="334"/>
      <c r="AM17" s="241"/>
      <c r="AN17" s="250"/>
      <c r="AO17" s="334"/>
      <c r="AP17" s="241"/>
      <c r="AQ17" s="250"/>
      <c r="AR17" s="340"/>
      <c r="AS17" s="303"/>
      <c r="AT17" s="250"/>
      <c r="AU17" s="340"/>
      <c r="AV17" s="303"/>
      <c r="AW17" s="250"/>
      <c r="AX17" s="340"/>
      <c r="AY17" s="303"/>
      <c r="AZ17" s="250"/>
      <c r="BA17" s="340"/>
      <c r="BB17" s="303"/>
    </row>
    <row r="18" spans="1:54" x14ac:dyDescent="0.2">
      <c r="A18" s="56">
        <v>7</v>
      </c>
      <c r="B18" s="68" t="s">
        <v>29</v>
      </c>
      <c r="C18" s="133" t="s">
        <v>83</v>
      </c>
      <c r="D18" s="58" t="s">
        <v>1</v>
      </c>
      <c r="E18" s="107">
        <f>IF((MAX('2_evaluate_surveys'!$E18:$AG18)-MIN('2_evaluate_surveys'!$E18:$AG18))=0,0,(('2_evaluate_surveys'!E18-MIN('2_evaluate_surveys'!$E18:$AG18))/(MAX('2_evaluate_surveys'!$E18:$AG18)-MIN('2_evaluate_surveys'!$E18:$AG18))))</f>
        <v>0</v>
      </c>
      <c r="F18" s="107">
        <f>IF((MAX('2_evaluate_surveys'!$E18:$AG18)-MIN('2_evaluate_surveys'!$E18:$AG18))=0,0,(('2_evaluate_surveys'!F18-MIN('2_evaluate_surveys'!$E18:$AG18))/(MAX('2_evaluate_surveys'!$E18:$AG18)-MIN('2_evaluate_surveys'!$E18:$AG18))))</f>
        <v>0</v>
      </c>
      <c r="G18" s="108">
        <f>IF((MAX('2_evaluate_surveys'!$E18:$AG18)-MIN('2_evaluate_surveys'!$E18:$AG18))=0,0,(('2_evaluate_surveys'!G18-MIN('2_evaluate_surveys'!$E18:$AG18))/(MAX('2_evaluate_surveys'!$E18:$AG18)-MIN('2_evaluate_surveys'!$E18:$AG18))))</f>
        <v>0</v>
      </c>
      <c r="H18" s="107">
        <f>IF((MAX('2_evaluate_surveys'!$E18:$AG18)-MIN('2_evaluate_surveys'!$E18:$AG18))=0,0,(('2_evaluate_surveys'!H18-MIN('2_evaluate_surveys'!$E18:$AG18))/(MAX('2_evaluate_surveys'!$E18:$AG18)-MIN('2_evaluate_surveys'!$E18:$AG18))))</f>
        <v>0</v>
      </c>
      <c r="I18" s="107">
        <f>IF((MAX('2_evaluate_surveys'!$E18:$AG18)-MIN('2_evaluate_surveys'!$E18:$AG18))=0,0,(('2_evaluate_surveys'!I18-MIN('2_evaluate_surveys'!$E18:$AG18))/(MAX('2_evaluate_surveys'!$E18:$AG18)-MIN('2_evaluate_surveys'!$E18:$AG18))))</f>
        <v>0</v>
      </c>
      <c r="J18" s="113">
        <f>IF((MAX('2_evaluate_surveys'!$E18:$AG18)-MIN('2_evaluate_surveys'!$E18:$AG18))=0,0,(('2_evaluate_surveys'!J18-MIN('2_evaluate_surveys'!$E18:$AG18))/(MAX('2_evaluate_surveys'!$E18:$AG18)-MIN('2_evaluate_surveys'!$E18:$AG18))))</f>
        <v>0</v>
      </c>
      <c r="K18" s="107">
        <f>IF((MAX('2_evaluate_surveys'!$E18:$AG18)-MIN('2_evaluate_surveys'!$E18:$AG18))=0,0,(('2_evaluate_surveys'!K18-MIN('2_evaluate_surveys'!$E18:$AG18))/(MAX('2_evaluate_surveys'!$E18:$AG18)-MIN('2_evaluate_surveys'!$E18:$AG18))))</f>
        <v>0</v>
      </c>
      <c r="L18" s="107">
        <f>IF((MAX('2_evaluate_surveys'!$E18:$AG18)-MIN('2_evaluate_surveys'!$E18:$AG18))=0,0,(('2_evaluate_surveys'!L18-MIN('2_evaluate_surveys'!$E18:$AG18))/(MAX('2_evaluate_surveys'!$E18:$AG18)-MIN('2_evaluate_surveys'!$E18:$AG18))))</f>
        <v>0</v>
      </c>
      <c r="M18" s="113">
        <f>IF((MAX('2_evaluate_surveys'!$E18:$AG18)-MIN('2_evaluate_surveys'!$E18:$AG18))=0,0,(('2_evaluate_surveys'!M18-MIN('2_evaluate_surveys'!$E18:$AG18))/(MAX('2_evaluate_surveys'!$E18:$AG18)-MIN('2_evaluate_surveys'!$E18:$AG18))))</f>
        <v>0</v>
      </c>
      <c r="N18" s="107">
        <f>IF((MAX('2_evaluate_surveys'!$E18:$AG18)-MIN('2_evaluate_surveys'!$E18:$AG18))=0,0,(('2_evaluate_surveys'!N18-MIN('2_evaluate_surveys'!$E18:$AG18))/(MAX('2_evaluate_surveys'!$E18:$AG18)-MIN('2_evaluate_surveys'!$E18:$AG18))))</f>
        <v>0</v>
      </c>
      <c r="O18" s="107">
        <f>IF((MAX('2_evaluate_surveys'!$E18:$AG18)-MIN('2_evaluate_surveys'!$E18:$AG18))=0,0,(('2_evaluate_surveys'!O18-MIN('2_evaluate_surveys'!$E18:$AG18))/(MAX('2_evaluate_surveys'!$E18:$AG18)-MIN('2_evaluate_surveys'!$E18:$AG18))))</f>
        <v>0</v>
      </c>
      <c r="P18" s="113">
        <f>IF((MAX('2_evaluate_surveys'!$E18:$AG18)-MIN('2_evaluate_surveys'!$E18:$AG18))=0,0,(('2_evaluate_surveys'!P18-MIN('2_evaluate_surveys'!$E18:$AG18))/(MAX('2_evaluate_surveys'!$E18:$AG18)-MIN('2_evaluate_surveys'!$E18:$AG18))))</f>
        <v>0</v>
      </c>
      <c r="Q18" s="107">
        <f>IF((MAX('2_evaluate_surveys'!$E18:$AG18)-MIN('2_evaluate_surveys'!$E18:$AG18))=0,0,(('2_evaluate_surveys'!Q18-MIN('2_evaluate_surveys'!$E18:$AG18))/(MAX('2_evaluate_surveys'!$E18:$AG18)-MIN('2_evaluate_surveys'!$E18:$AG18))))</f>
        <v>0</v>
      </c>
      <c r="R18" s="107">
        <f>IF((MAX('2_evaluate_surveys'!$E18:$AG18)-MIN('2_evaluate_surveys'!$E18:$AG18))=0,0,(('2_evaluate_surveys'!R18-MIN('2_evaluate_surveys'!$E18:$AG18))/(MAX('2_evaluate_surveys'!$E18:$AG18)-MIN('2_evaluate_surveys'!$E18:$AG18))))</f>
        <v>0</v>
      </c>
      <c r="S18" s="113">
        <f>IF((MAX('2_evaluate_surveys'!$E18:$AG18)-MIN('2_evaluate_surveys'!$E18:$AG18))=0,0,(('2_evaluate_surveys'!S18-MIN('2_evaluate_surveys'!$E18:$AG18))/(MAX('2_evaluate_surveys'!$E18:$AG18)-MIN('2_evaluate_surveys'!$E18:$AG18))))</f>
        <v>0</v>
      </c>
      <c r="T18" s="107">
        <f>IF((MAX('2_evaluate_surveys'!$E18:$AG18)-MIN('2_evaluate_surveys'!$E18:$AG18))=0,0,(('2_evaluate_surveys'!T18-MIN('2_evaluate_surveys'!$E18:$AG18))/(MAX('2_evaluate_surveys'!$E18:$AG18)-MIN('2_evaluate_surveys'!$E18:$AG18))))</f>
        <v>0</v>
      </c>
      <c r="U18" s="107">
        <f>IF((MAX('2_evaluate_surveys'!$E18:$AG18)-MIN('2_evaluate_surveys'!$E18:$AG18))=0,0,(('2_evaluate_surveys'!U18-MIN('2_evaluate_surveys'!$E18:$AG18))/(MAX('2_evaluate_surveys'!$E18:$AG18)-MIN('2_evaluate_surveys'!$E18:$AG18))))</f>
        <v>0</v>
      </c>
      <c r="V18" s="113">
        <f>IF((MAX('2_evaluate_surveys'!$E18:$AG18)-MIN('2_evaluate_surveys'!$E18:$AG18))=0,0,(('2_evaluate_surveys'!V18-MIN('2_evaluate_surveys'!$E18:$AG18))/(MAX('2_evaluate_surveys'!$E18:$AG18)-MIN('2_evaluate_surveys'!$E18:$AG18))))</f>
        <v>0</v>
      </c>
      <c r="W18" s="107">
        <f>IF((MAX('2_evaluate_surveys'!$E18:$AG18)-MIN('2_evaluate_surveys'!$E18:$AG18))=0,0,(('2_evaluate_surveys'!W18-MIN('2_evaluate_surveys'!$E18:$AG18))/(MAX('2_evaluate_surveys'!$E18:$AG18)-MIN('2_evaluate_surveys'!$E18:$AG18))))</f>
        <v>0</v>
      </c>
      <c r="X18" s="107">
        <f>IF((MAX('2_evaluate_surveys'!$E18:$AG18)-MIN('2_evaluate_surveys'!$E18:$AG18))=0,0,(('2_evaluate_surveys'!X18-MIN('2_evaluate_surveys'!$E18:$AG18))/(MAX('2_evaluate_surveys'!$E18:$AG18)-MIN('2_evaluate_surveys'!$E18:$AG18))))</f>
        <v>0</v>
      </c>
      <c r="Y18" s="113">
        <f>IF((MAX('2_evaluate_surveys'!$E18:$AG18)-MIN('2_evaluate_surveys'!$E18:$AG18))=0,0,(('2_evaluate_surveys'!Y18-MIN('2_evaluate_surveys'!$E18:$AG18))/(MAX('2_evaluate_surveys'!$E18:$AG18)-MIN('2_evaluate_surveys'!$E18:$AG18))))</f>
        <v>0</v>
      </c>
      <c r="Z18" s="107">
        <f>IF((MAX('2_evaluate_surveys'!$E18:$AG18)-MIN('2_evaluate_surveys'!$E18:$AG18))=0,0,(('2_evaluate_surveys'!Z18-MIN('2_evaluate_surveys'!$E18:$AG18))/(MAX('2_evaluate_surveys'!$E18:$AG18)-MIN('2_evaluate_surveys'!$E18:$AG18))))</f>
        <v>0</v>
      </c>
      <c r="AA18" s="107">
        <f>IF((MAX('2_evaluate_surveys'!$E18:$AG18)-MIN('2_evaluate_surveys'!$E18:$AG18))=0,0,(('2_evaluate_surveys'!AA18-MIN('2_evaluate_surveys'!$E18:$AG18))/(MAX('2_evaluate_surveys'!$E18:$AG18)-MIN('2_evaluate_surveys'!$E18:$AG18))))</f>
        <v>0</v>
      </c>
      <c r="AB18" s="113">
        <f>IF((MAX('2_evaluate_surveys'!$E18:$AG18)-MIN('2_evaluate_surveys'!$E18:$AG18))=0,0,(('2_evaluate_surveys'!AB18-MIN('2_evaluate_surveys'!$E18:$AG18))/(MAX('2_evaluate_surveys'!$E18:$AG18)-MIN('2_evaluate_surveys'!$E18:$AG18))))</f>
        <v>0</v>
      </c>
      <c r="AC18" s="333">
        <f>IF((MAX('2_evaluate_surveys'!$E18:$AG18)-MIN('2_evaluate_surveys'!$E18:$AG18))=0,0,(('2_evaluate_surveys'!AC18-MIN('2_evaluate_surveys'!$E18:$AG18))/(MAX('2_evaluate_surveys'!$E18:$AG18)-MIN('2_evaluate_surveys'!$E18:$AG18))))</f>
        <v>0</v>
      </c>
      <c r="AD18" s="239">
        <f>IF((MAX('2_evaluate_surveys'!$E18:$AG18)-MIN('2_evaluate_surveys'!$E18:$AG18))=0,0,(('2_evaluate_surveys'!AD18-MIN('2_evaluate_surveys'!$E18:$AG18))/(MAX('2_evaluate_surveys'!$E18:$AG18)-MIN('2_evaluate_surveys'!$E18:$AG18))))</f>
        <v>0</v>
      </c>
      <c r="AE18" s="257">
        <f>IF((MAX('2_evaluate_surveys'!$E18:$AG18)-MIN('2_evaluate_surveys'!$E18:$AG18))=0,0,(('2_evaluate_surveys'!AE18-MIN('2_evaluate_surveys'!$E18:$AG18))/(MAX('2_evaluate_surveys'!$E18:$AG18)-MIN('2_evaluate_surveys'!$E18:$AG18))))</f>
        <v>0</v>
      </c>
      <c r="AF18" s="333">
        <f>IF((MAX('2_evaluate_surveys'!$E18:$AG18)-MIN('2_evaluate_surveys'!$E18:$AG18))=0,0,(('2_evaluate_surveys'!AF18-MIN('2_evaluate_surveys'!$E18:$AG18))/(MAX('2_evaluate_surveys'!$E18:$AG18)-MIN('2_evaluate_surveys'!$E18:$AG18))))</f>
        <v>0</v>
      </c>
      <c r="AG18" s="239">
        <f>IF((MAX('2_evaluate_surveys'!$E18:$AG18)-MIN('2_evaluate_surveys'!$E18:$AG18))=0,0,(('2_evaluate_surveys'!AG18-MIN('2_evaluate_surveys'!$E18:$AG18))/(MAX('2_evaluate_surveys'!$E18:$AG18)-MIN('2_evaluate_surveys'!$E18:$AG18))))</f>
        <v>0</v>
      </c>
      <c r="AH18" s="257"/>
      <c r="AI18" s="333"/>
      <c r="AJ18" s="239"/>
      <c r="AK18" s="257"/>
      <c r="AL18" s="333"/>
      <c r="AM18" s="239"/>
      <c r="AN18" s="257"/>
      <c r="AO18" s="333"/>
      <c r="AP18" s="239"/>
      <c r="AQ18" s="257"/>
      <c r="AR18" s="339"/>
      <c r="AS18" s="302"/>
      <c r="AT18" s="257"/>
      <c r="AU18" s="339"/>
      <c r="AV18" s="302"/>
      <c r="AW18" s="257"/>
      <c r="AX18" s="339"/>
      <c r="AY18" s="302"/>
      <c r="AZ18" s="257"/>
      <c r="BA18" s="339"/>
      <c r="BB18" s="302"/>
    </row>
    <row r="19" spans="1:54" x14ac:dyDescent="0.2">
      <c r="A19" s="56">
        <v>8</v>
      </c>
      <c r="B19" s="66"/>
      <c r="C19" s="133" t="s">
        <v>84</v>
      </c>
      <c r="D19" s="58" t="s">
        <v>1</v>
      </c>
      <c r="E19" s="107">
        <f>IF((MAX('2_evaluate_surveys'!$E19:$AG19)-MIN('2_evaluate_surveys'!$E19:$AG19))=0,0,(('2_evaluate_surveys'!E19-MIN('2_evaluate_surveys'!$E19:$AG19))/(MAX('2_evaluate_surveys'!$E19:$AG19)-MIN('2_evaluate_surveys'!$E19:$AG19))))</f>
        <v>0</v>
      </c>
      <c r="F19" s="107">
        <f>IF((MAX('2_evaluate_surveys'!$E19:$AG19)-MIN('2_evaluate_surveys'!$E19:$AG19))=0,0,(('2_evaluate_surveys'!F19-MIN('2_evaluate_surveys'!$E19:$AG19))/(MAX('2_evaluate_surveys'!$E19:$AG19)-MIN('2_evaluate_surveys'!$E19:$AG19))))</f>
        <v>0</v>
      </c>
      <c r="G19" s="108">
        <f>IF((MAX('2_evaluate_surveys'!$E19:$AG19)-MIN('2_evaluate_surveys'!$E19:$AG19))=0,0,(('2_evaluate_surveys'!G19-MIN('2_evaluate_surveys'!$E19:$AG19))/(MAX('2_evaluate_surveys'!$E19:$AG19)-MIN('2_evaluate_surveys'!$E19:$AG19))))</f>
        <v>0</v>
      </c>
      <c r="H19" s="107">
        <f>IF((MAX('2_evaluate_surveys'!$E19:$AG19)-MIN('2_evaluate_surveys'!$E19:$AG19))=0,0,(('2_evaluate_surveys'!H19-MIN('2_evaluate_surveys'!$E19:$AG19))/(MAX('2_evaluate_surveys'!$E19:$AG19)-MIN('2_evaluate_surveys'!$E19:$AG19))))</f>
        <v>0</v>
      </c>
      <c r="I19" s="107">
        <f>IF((MAX('2_evaluate_surveys'!$E19:$AG19)-MIN('2_evaluate_surveys'!$E19:$AG19))=0,0,(('2_evaluate_surveys'!I19-MIN('2_evaluate_surveys'!$E19:$AG19))/(MAX('2_evaluate_surveys'!$E19:$AG19)-MIN('2_evaluate_surveys'!$E19:$AG19))))</f>
        <v>0</v>
      </c>
      <c r="J19" s="113">
        <f>IF((MAX('2_evaluate_surveys'!$E19:$AG19)-MIN('2_evaluate_surveys'!$E19:$AG19))=0,0,(('2_evaluate_surveys'!J19-MIN('2_evaluate_surveys'!$E19:$AG19))/(MAX('2_evaluate_surveys'!$E19:$AG19)-MIN('2_evaluate_surveys'!$E19:$AG19))))</f>
        <v>0</v>
      </c>
      <c r="K19" s="107">
        <f>IF((MAX('2_evaluate_surveys'!$E19:$AG19)-MIN('2_evaluate_surveys'!$E19:$AG19))=0,0,(('2_evaluate_surveys'!K19-MIN('2_evaluate_surveys'!$E19:$AG19))/(MAX('2_evaluate_surveys'!$E19:$AG19)-MIN('2_evaluate_surveys'!$E19:$AG19))))</f>
        <v>0</v>
      </c>
      <c r="L19" s="107">
        <f>IF((MAX('2_evaluate_surveys'!$E19:$AG19)-MIN('2_evaluate_surveys'!$E19:$AG19))=0,0,(('2_evaluate_surveys'!L19-MIN('2_evaluate_surveys'!$E19:$AG19))/(MAX('2_evaluate_surveys'!$E19:$AG19)-MIN('2_evaluate_surveys'!$E19:$AG19))))</f>
        <v>0</v>
      </c>
      <c r="M19" s="113">
        <f>IF((MAX('2_evaluate_surveys'!$E19:$AG19)-MIN('2_evaluate_surveys'!$E19:$AG19))=0,0,(('2_evaluate_surveys'!M19-MIN('2_evaluate_surveys'!$E19:$AG19))/(MAX('2_evaluate_surveys'!$E19:$AG19)-MIN('2_evaluate_surveys'!$E19:$AG19))))</f>
        <v>0</v>
      </c>
      <c r="N19" s="107">
        <f>IF((MAX('2_evaluate_surveys'!$E19:$AG19)-MIN('2_evaluate_surveys'!$E19:$AG19))=0,0,(('2_evaluate_surveys'!N19-MIN('2_evaluate_surveys'!$E19:$AG19))/(MAX('2_evaluate_surveys'!$E19:$AG19)-MIN('2_evaluate_surveys'!$E19:$AG19))))</f>
        <v>0</v>
      </c>
      <c r="O19" s="107">
        <f>IF((MAX('2_evaluate_surveys'!$E19:$AG19)-MIN('2_evaluate_surveys'!$E19:$AG19))=0,0,(('2_evaluate_surveys'!O19-MIN('2_evaluate_surveys'!$E19:$AG19))/(MAX('2_evaluate_surveys'!$E19:$AG19)-MIN('2_evaluate_surveys'!$E19:$AG19))))</f>
        <v>0</v>
      </c>
      <c r="P19" s="113">
        <f>IF((MAX('2_evaluate_surveys'!$E19:$AG19)-MIN('2_evaluate_surveys'!$E19:$AG19))=0,0,(('2_evaluate_surveys'!P19-MIN('2_evaluate_surveys'!$E19:$AG19))/(MAX('2_evaluate_surveys'!$E19:$AG19)-MIN('2_evaluate_surveys'!$E19:$AG19))))</f>
        <v>0</v>
      </c>
      <c r="Q19" s="107">
        <f>IF((MAX('2_evaluate_surveys'!$E19:$AG19)-MIN('2_evaluate_surveys'!$E19:$AG19))=0,0,(('2_evaluate_surveys'!Q19-MIN('2_evaluate_surveys'!$E19:$AG19))/(MAX('2_evaluate_surveys'!$E19:$AG19)-MIN('2_evaluate_surveys'!$E19:$AG19))))</f>
        <v>0</v>
      </c>
      <c r="R19" s="107">
        <f>IF((MAX('2_evaluate_surveys'!$E19:$AG19)-MIN('2_evaluate_surveys'!$E19:$AG19))=0,0,(('2_evaluate_surveys'!R19-MIN('2_evaluate_surveys'!$E19:$AG19))/(MAX('2_evaluate_surveys'!$E19:$AG19)-MIN('2_evaluate_surveys'!$E19:$AG19))))</f>
        <v>0</v>
      </c>
      <c r="S19" s="113">
        <f>IF((MAX('2_evaluate_surveys'!$E19:$AG19)-MIN('2_evaluate_surveys'!$E19:$AG19))=0,0,(('2_evaluate_surveys'!S19-MIN('2_evaluate_surveys'!$E19:$AG19))/(MAX('2_evaluate_surveys'!$E19:$AG19)-MIN('2_evaluate_surveys'!$E19:$AG19))))</f>
        <v>0</v>
      </c>
      <c r="T19" s="107">
        <f>IF((MAX('2_evaluate_surveys'!$E19:$AG19)-MIN('2_evaluate_surveys'!$E19:$AG19))=0,0,(('2_evaluate_surveys'!T19-MIN('2_evaluate_surveys'!$E19:$AG19))/(MAX('2_evaluate_surveys'!$E19:$AG19)-MIN('2_evaluate_surveys'!$E19:$AG19))))</f>
        <v>0</v>
      </c>
      <c r="U19" s="107">
        <f>IF((MAX('2_evaluate_surveys'!$E19:$AG19)-MIN('2_evaluate_surveys'!$E19:$AG19))=0,0,(('2_evaluate_surveys'!U19-MIN('2_evaluate_surveys'!$E19:$AG19))/(MAX('2_evaluate_surveys'!$E19:$AG19)-MIN('2_evaluate_surveys'!$E19:$AG19))))</f>
        <v>0</v>
      </c>
      <c r="V19" s="113">
        <f>IF((MAX('2_evaluate_surveys'!$E19:$AG19)-MIN('2_evaluate_surveys'!$E19:$AG19))=0,0,(('2_evaluate_surveys'!V19-MIN('2_evaluate_surveys'!$E19:$AG19))/(MAX('2_evaluate_surveys'!$E19:$AG19)-MIN('2_evaluate_surveys'!$E19:$AG19))))</f>
        <v>0</v>
      </c>
      <c r="W19" s="107">
        <f>IF((MAX('2_evaluate_surveys'!$E19:$AG19)-MIN('2_evaluate_surveys'!$E19:$AG19))=0,0,(('2_evaluate_surveys'!W19-MIN('2_evaluate_surveys'!$E19:$AG19))/(MAX('2_evaluate_surveys'!$E19:$AG19)-MIN('2_evaluate_surveys'!$E19:$AG19))))</f>
        <v>0</v>
      </c>
      <c r="X19" s="107">
        <f>IF((MAX('2_evaluate_surveys'!$E19:$AG19)-MIN('2_evaluate_surveys'!$E19:$AG19))=0,0,(('2_evaluate_surveys'!X19-MIN('2_evaluate_surveys'!$E19:$AG19))/(MAX('2_evaluate_surveys'!$E19:$AG19)-MIN('2_evaluate_surveys'!$E19:$AG19))))</f>
        <v>0</v>
      </c>
      <c r="Y19" s="113">
        <f>IF((MAX('2_evaluate_surveys'!$E19:$AG19)-MIN('2_evaluate_surveys'!$E19:$AG19))=0,0,(('2_evaluate_surveys'!Y19-MIN('2_evaluate_surveys'!$E19:$AG19))/(MAX('2_evaluate_surveys'!$E19:$AG19)-MIN('2_evaluate_surveys'!$E19:$AG19))))</f>
        <v>0</v>
      </c>
      <c r="Z19" s="107">
        <f>IF((MAX('2_evaluate_surveys'!$E19:$AG19)-MIN('2_evaluate_surveys'!$E19:$AG19))=0,0,(('2_evaluate_surveys'!Z19-MIN('2_evaluate_surveys'!$E19:$AG19))/(MAX('2_evaluate_surveys'!$E19:$AG19)-MIN('2_evaluate_surveys'!$E19:$AG19))))</f>
        <v>0</v>
      </c>
      <c r="AA19" s="107">
        <f>IF((MAX('2_evaluate_surveys'!$E19:$AG19)-MIN('2_evaluate_surveys'!$E19:$AG19))=0,0,(('2_evaluate_surveys'!AA19-MIN('2_evaluate_surveys'!$E19:$AG19))/(MAX('2_evaluate_surveys'!$E19:$AG19)-MIN('2_evaluate_surveys'!$E19:$AG19))))</f>
        <v>0</v>
      </c>
      <c r="AB19" s="113">
        <f>IF((MAX('2_evaluate_surveys'!$E19:$AG19)-MIN('2_evaluate_surveys'!$E19:$AG19))=0,0,(('2_evaluate_surveys'!AB19-MIN('2_evaluate_surveys'!$E19:$AG19))/(MAX('2_evaluate_surveys'!$E19:$AG19)-MIN('2_evaluate_surveys'!$E19:$AG19))))</f>
        <v>0</v>
      </c>
      <c r="AC19" s="333">
        <f>IF((MAX('2_evaluate_surveys'!$E19:$AG19)-MIN('2_evaluate_surveys'!$E19:$AG19))=0,0,(('2_evaluate_surveys'!AC19-MIN('2_evaluate_surveys'!$E19:$AG19))/(MAX('2_evaluate_surveys'!$E19:$AG19)-MIN('2_evaluate_surveys'!$E19:$AG19))))</f>
        <v>0</v>
      </c>
      <c r="AD19" s="239">
        <f>IF((MAX('2_evaluate_surveys'!$E19:$AG19)-MIN('2_evaluate_surveys'!$E19:$AG19))=0,0,(('2_evaluate_surveys'!AD19-MIN('2_evaluate_surveys'!$E19:$AG19))/(MAX('2_evaluate_surveys'!$E19:$AG19)-MIN('2_evaluate_surveys'!$E19:$AG19))))</f>
        <v>0</v>
      </c>
      <c r="AE19" s="257">
        <f>IF((MAX('2_evaluate_surveys'!$E19:$AG19)-MIN('2_evaluate_surveys'!$E19:$AG19))=0,0,(('2_evaluate_surveys'!AE19-MIN('2_evaluate_surveys'!$E19:$AG19))/(MAX('2_evaluate_surveys'!$E19:$AG19)-MIN('2_evaluate_surveys'!$E19:$AG19))))</f>
        <v>0</v>
      </c>
      <c r="AF19" s="333">
        <f>IF((MAX('2_evaluate_surveys'!$E19:$AG19)-MIN('2_evaluate_surveys'!$E19:$AG19))=0,0,(('2_evaluate_surveys'!AF19-MIN('2_evaluate_surveys'!$E19:$AG19))/(MAX('2_evaluate_surveys'!$E19:$AG19)-MIN('2_evaluate_surveys'!$E19:$AG19))))</f>
        <v>0</v>
      </c>
      <c r="AG19" s="239">
        <f>IF((MAX('2_evaluate_surveys'!$E19:$AG19)-MIN('2_evaluate_surveys'!$E19:$AG19))=0,0,(('2_evaluate_surveys'!AG19-MIN('2_evaluate_surveys'!$E19:$AG19))/(MAX('2_evaluate_surveys'!$E19:$AG19)-MIN('2_evaluate_surveys'!$E19:$AG19))))</f>
        <v>0</v>
      </c>
      <c r="AH19" s="257"/>
      <c r="AI19" s="333"/>
      <c r="AJ19" s="239"/>
      <c r="AK19" s="257"/>
      <c r="AL19" s="333"/>
      <c r="AM19" s="239"/>
      <c r="AN19" s="257"/>
      <c r="AO19" s="333"/>
      <c r="AP19" s="239"/>
      <c r="AQ19" s="257"/>
      <c r="AR19" s="339"/>
      <c r="AS19" s="302"/>
      <c r="AT19" s="257"/>
      <c r="AU19" s="339"/>
      <c r="AV19" s="302"/>
      <c r="AW19" s="257"/>
      <c r="AX19" s="339"/>
      <c r="AY19" s="302"/>
      <c r="AZ19" s="257"/>
      <c r="BA19" s="339"/>
      <c r="BB19" s="302"/>
    </row>
    <row r="20" spans="1:54" x14ac:dyDescent="0.2">
      <c r="A20" s="56">
        <v>9</v>
      </c>
      <c r="B20" s="66"/>
      <c r="C20" s="133" t="s">
        <v>85</v>
      </c>
      <c r="D20" s="58" t="s">
        <v>1</v>
      </c>
      <c r="E20" s="107">
        <f>IF((MAX('2_evaluate_surveys'!$E20:$AG20)-MIN('2_evaluate_surveys'!$E20:$AG20))=0,0,(('2_evaluate_surveys'!E20-MIN('2_evaluate_surveys'!$E20:$AG20))/(MAX('2_evaluate_surveys'!$E20:$AG20)-MIN('2_evaluate_surveys'!$E20:$AG20))))</f>
        <v>0</v>
      </c>
      <c r="F20" s="107">
        <f>IF((MAX('2_evaluate_surveys'!$E20:$AG20)-MIN('2_evaluate_surveys'!$E20:$AG20))=0,0,(('2_evaluate_surveys'!F20-MIN('2_evaluate_surveys'!$E20:$AG20))/(MAX('2_evaluate_surveys'!$E20:$AG20)-MIN('2_evaluate_surveys'!$E20:$AG20))))</f>
        <v>0</v>
      </c>
      <c r="G20" s="108">
        <f>IF((MAX('2_evaluate_surveys'!$E20:$AG20)-MIN('2_evaluate_surveys'!$E20:$AG20))=0,0,(('2_evaluate_surveys'!G20-MIN('2_evaluate_surveys'!$E20:$AG20))/(MAX('2_evaluate_surveys'!$E20:$AG20)-MIN('2_evaluate_surveys'!$E20:$AG20))))</f>
        <v>0</v>
      </c>
      <c r="H20" s="107">
        <f>IF((MAX('2_evaluate_surveys'!$E20:$AG20)-MIN('2_evaluate_surveys'!$E20:$AG20))=0,0,(('2_evaluate_surveys'!H20-MIN('2_evaluate_surveys'!$E20:$AG20))/(MAX('2_evaluate_surveys'!$E20:$AG20)-MIN('2_evaluate_surveys'!$E20:$AG20))))</f>
        <v>0</v>
      </c>
      <c r="I20" s="107">
        <f>IF((MAX('2_evaluate_surveys'!$E20:$AG20)-MIN('2_evaluate_surveys'!$E20:$AG20))=0,0,(('2_evaluate_surveys'!I20-MIN('2_evaluate_surveys'!$E20:$AG20))/(MAX('2_evaluate_surveys'!$E20:$AG20)-MIN('2_evaluate_surveys'!$E20:$AG20))))</f>
        <v>0</v>
      </c>
      <c r="J20" s="113">
        <f>IF((MAX('2_evaluate_surveys'!$E20:$AG20)-MIN('2_evaluate_surveys'!$E20:$AG20))=0,0,(('2_evaluate_surveys'!J20-MIN('2_evaluate_surveys'!$E20:$AG20))/(MAX('2_evaluate_surveys'!$E20:$AG20)-MIN('2_evaluate_surveys'!$E20:$AG20))))</f>
        <v>0</v>
      </c>
      <c r="K20" s="107">
        <f>IF((MAX('2_evaluate_surveys'!$E20:$AG20)-MIN('2_evaluate_surveys'!$E20:$AG20))=0,0,(('2_evaluate_surveys'!K20-MIN('2_evaluate_surveys'!$E20:$AG20))/(MAX('2_evaluate_surveys'!$E20:$AG20)-MIN('2_evaluate_surveys'!$E20:$AG20))))</f>
        <v>0</v>
      </c>
      <c r="L20" s="107">
        <f>IF((MAX('2_evaluate_surveys'!$E20:$AG20)-MIN('2_evaluate_surveys'!$E20:$AG20))=0,0,(('2_evaluate_surveys'!L20-MIN('2_evaluate_surveys'!$E20:$AG20))/(MAX('2_evaluate_surveys'!$E20:$AG20)-MIN('2_evaluate_surveys'!$E20:$AG20))))</f>
        <v>0</v>
      </c>
      <c r="M20" s="113">
        <f>IF((MAX('2_evaluate_surveys'!$E20:$AG20)-MIN('2_evaluate_surveys'!$E20:$AG20))=0,0,(('2_evaluate_surveys'!M20-MIN('2_evaluate_surveys'!$E20:$AG20))/(MAX('2_evaluate_surveys'!$E20:$AG20)-MIN('2_evaluate_surveys'!$E20:$AG20))))</f>
        <v>0</v>
      </c>
      <c r="N20" s="107">
        <f>IF((MAX('2_evaluate_surveys'!$E20:$AG20)-MIN('2_evaluate_surveys'!$E20:$AG20))=0,0,(('2_evaluate_surveys'!N20-MIN('2_evaluate_surveys'!$E20:$AG20))/(MAX('2_evaluate_surveys'!$E20:$AG20)-MIN('2_evaluate_surveys'!$E20:$AG20))))</f>
        <v>0</v>
      </c>
      <c r="O20" s="107">
        <f>IF((MAX('2_evaluate_surveys'!$E20:$AG20)-MIN('2_evaluate_surveys'!$E20:$AG20))=0,0,(('2_evaluate_surveys'!O20-MIN('2_evaluate_surveys'!$E20:$AG20))/(MAX('2_evaluate_surveys'!$E20:$AG20)-MIN('2_evaluate_surveys'!$E20:$AG20))))</f>
        <v>0</v>
      </c>
      <c r="P20" s="113">
        <f>IF((MAX('2_evaluate_surveys'!$E20:$AG20)-MIN('2_evaluate_surveys'!$E20:$AG20))=0,0,(('2_evaluate_surveys'!P20-MIN('2_evaluate_surveys'!$E20:$AG20))/(MAX('2_evaluate_surveys'!$E20:$AG20)-MIN('2_evaluate_surveys'!$E20:$AG20))))</f>
        <v>0</v>
      </c>
      <c r="Q20" s="107">
        <f>IF((MAX('2_evaluate_surveys'!$E20:$AG20)-MIN('2_evaluate_surveys'!$E20:$AG20))=0,0,(('2_evaluate_surveys'!Q20-MIN('2_evaluate_surveys'!$E20:$AG20))/(MAX('2_evaluate_surveys'!$E20:$AG20)-MIN('2_evaluate_surveys'!$E20:$AG20))))</f>
        <v>0</v>
      </c>
      <c r="R20" s="107">
        <f>IF((MAX('2_evaluate_surveys'!$E20:$AG20)-MIN('2_evaluate_surveys'!$E20:$AG20))=0,0,(('2_evaluate_surveys'!R20-MIN('2_evaluate_surveys'!$E20:$AG20))/(MAX('2_evaluate_surveys'!$E20:$AG20)-MIN('2_evaluate_surveys'!$E20:$AG20))))</f>
        <v>0</v>
      </c>
      <c r="S20" s="113">
        <f>IF((MAX('2_evaluate_surveys'!$E20:$AG20)-MIN('2_evaluate_surveys'!$E20:$AG20))=0,0,(('2_evaluate_surveys'!S20-MIN('2_evaluate_surveys'!$E20:$AG20))/(MAX('2_evaluate_surveys'!$E20:$AG20)-MIN('2_evaluate_surveys'!$E20:$AG20))))</f>
        <v>0</v>
      </c>
      <c r="T20" s="107">
        <f>IF((MAX('2_evaluate_surveys'!$E20:$AG20)-MIN('2_evaluate_surveys'!$E20:$AG20))=0,0,(('2_evaluate_surveys'!T20-MIN('2_evaluate_surveys'!$E20:$AG20))/(MAX('2_evaluate_surveys'!$E20:$AG20)-MIN('2_evaluate_surveys'!$E20:$AG20))))</f>
        <v>0</v>
      </c>
      <c r="U20" s="107">
        <f>IF((MAX('2_evaluate_surveys'!$E20:$AG20)-MIN('2_evaluate_surveys'!$E20:$AG20))=0,0,(('2_evaluate_surveys'!U20-MIN('2_evaluate_surveys'!$E20:$AG20))/(MAX('2_evaluate_surveys'!$E20:$AG20)-MIN('2_evaluate_surveys'!$E20:$AG20))))</f>
        <v>0</v>
      </c>
      <c r="V20" s="113">
        <f>IF((MAX('2_evaluate_surveys'!$E20:$AG20)-MIN('2_evaluate_surveys'!$E20:$AG20))=0,0,(('2_evaluate_surveys'!V20-MIN('2_evaluate_surveys'!$E20:$AG20))/(MAX('2_evaluate_surveys'!$E20:$AG20)-MIN('2_evaluate_surveys'!$E20:$AG20))))</f>
        <v>0</v>
      </c>
      <c r="W20" s="107">
        <f>IF((MAX('2_evaluate_surveys'!$E20:$AG20)-MIN('2_evaluate_surveys'!$E20:$AG20))=0,0,(('2_evaluate_surveys'!W20-MIN('2_evaluate_surveys'!$E20:$AG20))/(MAX('2_evaluate_surveys'!$E20:$AG20)-MIN('2_evaluate_surveys'!$E20:$AG20))))</f>
        <v>0</v>
      </c>
      <c r="X20" s="107">
        <f>IF((MAX('2_evaluate_surveys'!$E20:$AG20)-MIN('2_evaluate_surveys'!$E20:$AG20))=0,0,(('2_evaluate_surveys'!X20-MIN('2_evaluate_surveys'!$E20:$AG20))/(MAX('2_evaluate_surveys'!$E20:$AG20)-MIN('2_evaluate_surveys'!$E20:$AG20))))</f>
        <v>0</v>
      </c>
      <c r="Y20" s="113">
        <f>IF((MAX('2_evaluate_surveys'!$E20:$AG20)-MIN('2_evaluate_surveys'!$E20:$AG20))=0,0,(('2_evaluate_surveys'!Y20-MIN('2_evaluate_surveys'!$E20:$AG20))/(MAX('2_evaluate_surveys'!$E20:$AG20)-MIN('2_evaluate_surveys'!$E20:$AG20))))</f>
        <v>0</v>
      </c>
      <c r="Z20" s="107">
        <f>IF((MAX('2_evaluate_surveys'!$E20:$AG20)-MIN('2_evaluate_surveys'!$E20:$AG20))=0,0,(('2_evaluate_surveys'!Z20-MIN('2_evaluate_surveys'!$E20:$AG20))/(MAX('2_evaluate_surveys'!$E20:$AG20)-MIN('2_evaluate_surveys'!$E20:$AG20))))</f>
        <v>0</v>
      </c>
      <c r="AA20" s="107">
        <f>IF((MAX('2_evaluate_surveys'!$E20:$AG20)-MIN('2_evaluate_surveys'!$E20:$AG20))=0,0,(('2_evaluate_surveys'!AA20-MIN('2_evaluate_surveys'!$E20:$AG20))/(MAX('2_evaluate_surveys'!$E20:$AG20)-MIN('2_evaluate_surveys'!$E20:$AG20))))</f>
        <v>0</v>
      </c>
      <c r="AB20" s="113">
        <f>IF((MAX('2_evaluate_surveys'!$E20:$AG20)-MIN('2_evaluate_surveys'!$E20:$AG20))=0,0,(('2_evaluate_surveys'!AB20-MIN('2_evaluate_surveys'!$E20:$AG20))/(MAX('2_evaluate_surveys'!$E20:$AG20)-MIN('2_evaluate_surveys'!$E20:$AG20))))</f>
        <v>0</v>
      </c>
      <c r="AC20" s="333">
        <f>IF((MAX('2_evaluate_surveys'!$E20:$AG20)-MIN('2_evaluate_surveys'!$E20:$AG20))=0,0,(('2_evaluate_surveys'!AC20-MIN('2_evaluate_surveys'!$E20:$AG20))/(MAX('2_evaluate_surveys'!$E20:$AG20)-MIN('2_evaluate_surveys'!$E20:$AG20))))</f>
        <v>0</v>
      </c>
      <c r="AD20" s="239">
        <f>IF((MAX('2_evaluate_surveys'!$E20:$AG20)-MIN('2_evaluate_surveys'!$E20:$AG20))=0,0,(('2_evaluate_surveys'!AD20-MIN('2_evaluate_surveys'!$E20:$AG20))/(MAX('2_evaluate_surveys'!$E20:$AG20)-MIN('2_evaluate_surveys'!$E20:$AG20))))</f>
        <v>0</v>
      </c>
      <c r="AE20" s="257">
        <f>IF((MAX('2_evaluate_surveys'!$E20:$AG20)-MIN('2_evaluate_surveys'!$E20:$AG20))=0,0,(('2_evaluate_surveys'!AE20-MIN('2_evaluate_surveys'!$E20:$AG20))/(MAX('2_evaluate_surveys'!$E20:$AG20)-MIN('2_evaluate_surveys'!$E20:$AG20))))</f>
        <v>0</v>
      </c>
      <c r="AF20" s="333">
        <f>IF((MAX('2_evaluate_surveys'!$E20:$AG20)-MIN('2_evaluate_surveys'!$E20:$AG20))=0,0,(('2_evaluate_surveys'!AF20-MIN('2_evaluate_surveys'!$E20:$AG20))/(MAX('2_evaluate_surveys'!$E20:$AG20)-MIN('2_evaluate_surveys'!$E20:$AG20))))</f>
        <v>0</v>
      </c>
      <c r="AG20" s="239">
        <f>IF((MAX('2_evaluate_surveys'!$E20:$AG20)-MIN('2_evaluate_surveys'!$E20:$AG20))=0,0,(('2_evaluate_surveys'!AG20-MIN('2_evaluate_surveys'!$E20:$AG20))/(MAX('2_evaluate_surveys'!$E20:$AG20)-MIN('2_evaluate_surveys'!$E20:$AG20))))</f>
        <v>0</v>
      </c>
      <c r="AH20" s="257"/>
      <c r="AI20" s="333"/>
      <c r="AJ20" s="239"/>
      <c r="AK20" s="257"/>
      <c r="AL20" s="333"/>
      <c r="AM20" s="239"/>
      <c r="AN20" s="257"/>
      <c r="AO20" s="333"/>
      <c r="AP20" s="239"/>
      <c r="AQ20" s="257"/>
      <c r="AR20" s="339"/>
      <c r="AS20" s="302"/>
      <c r="AT20" s="257"/>
      <c r="AU20" s="339"/>
      <c r="AV20" s="302"/>
      <c r="AW20" s="257"/>
      <c r="AX20" s="339"/>
      <c r="AY20" s="302"/>
      <c r="AZ20" s="257"/>
      <c r="BA20" s="339"/>
      <c r="BB20" s="302"/>
    </row>
    <row r="21" spans="1:54" x14ac:dyDescent="0.2">
      <c r="A21" s="56">
        <v>10</v>
      </c>
      <c r="B21" s="70" t="s">
        <v>101</v>
      </c>
      <c r="C21" s="134" t="s">
        <v>86</v>
      </c>
      <c r="D21" s="58" t="s">
        <v>1</v>
      </c>
      <c r="E21" s="105">
        <f>IF((MAX('2_evaluate_surveys'!$E21:$AG21)-MIN('2_evaluate_surveys'!$E21:$AG21))=0,0,(('2_evaluate_surveys'!E21-MIN('2_evaluate_surveys'!$E21:$AG21))/(MAX('2_evaluate_surveys'!$E21:$AG21)-MIN('2_evaluate_surveys'!$E21:$AG21))))</f>
        <v>0.33333333333333331</v>
      </c>
      <c r="F21" s="105">
        <f>IF((MAX('2_evaluate_surveys'!$E21:$AG21)-MIN('2_evaluate_surveys'!$E21:$AG21))=0,0,(('2_evaluate_surveys'!F21-MIN('2_evaluate_surveys'!$E21:$AG21))/(MAX('2_evaluate_surveys'!$E21:$AG21)-MIN('2_evaluate_surveys'!$E21:$AG21))))</f>
        <v>0.66666666666666663</v>
      </c>
      <c r="G21" s="106">
        <f>IF((MAX('2_evaluate_surveys'!$E21:$AG21)-MIN('2_evaluate_surveys'!$E21:$AG21))=0,0,(('2_evaluate_surveys'!G21-MIN('2_evaluate_surveys'!$E21:$AG21))/(MAX('2_evaluate_surveys'!$E21:$AG21)-MIN('2_evaluate_surveys'!$E21:$AG21))))</f>
        <v>0.66666666666666663</v>
      </c>
      <c r="H21" s="105">
        <f>IF((MAX('2_evaluate_surveys'!$E21:$AG21)-MIN('2_evaluate_surveys'!$E21:$AG21))=0,0,(('2_evaluate_surveys'!H21-MIN('2_evaluate_surveys'!$E21:$AG21))/(MAX('2_evaluate_surveys'!$E21:$AG21)-MIN('2_evaluate_surveys'!$E21:$AG21))))</f>
        <v>0</v>
      </c>
      <c r="I21" s="105">
        <f>IF((MAX('2_evaluate_surveys'!$E21:$AG21)-MIN('2_evaluate_surveys'!$E21:$AG21))=0,0,(('2_evaluate_surveys'!I21-MIN('2_evaluate_surveys'!$E21:$AG21))/(MAX('2_evaluate_surveys'!$E21:$AG21)-MIN('2_evaluate_surveys'!$E21:$AG21))))</f>
        <v>0</v>
      </c>
      <c r="J21" s="120">
        <f>IF((MAX('2_evaluate_surveys'!$E21:$AG21)-MIN('2_evaluate_surveys'!$E21:$AG21))=0,0,(('2_evaluate_surveys'!J21-MIN('2_evaluate_surveys'!$E21:$AG21))/(MAX('2_evaluate_surveys'!$E21:$AG21)-MIN('2_evaluate_surveys'!$E21:$AG21))))</f>
        <v>0</v>
      </c>
      <c r="K21" s="105">
        <f>IF((MAX('2_evaluate_surveys'!$E21:$AG21)-MIN('2_evaluate_surveys'!$E21:$AG21))=0,0,(('2_evaluate_surveys'!K21-MIN('2_evaluate_surveys'!$E21:$AG21))/(MAX('2_evaluate_surveys'!$E21:$AG21)-MIN('2_evaluate_surveys'!$E21:$AG21))))</f>
        <v>0.33333333333333331</v>
      </c>
      <c r="L21" s="105">
        <f>IF((MAX('2_evaluate_surveys'!$E21:$AG21)-MIN('2_evaluate_surveys'!$E21:$AG21))=0,0,(('2_evaluate_surveys'!L21-MIN('2_evaluate_surveys'!$E21:$AG21))/(MAX('2_evaluate_surveys'!$E21:$AG21)-MIN('2_evaluate_surveys'!$E21:$AG21))))</f>
        <v>0.33333333333333331</v>
      </c>
      <c r="M21" s="120">
        <f>IF((MAX('2_evaluate_surveys'!$E21:$AG21)-MIN('2_evaluate_surveys'!$E21:$AG21))=0,0,(('2_evaluate_surveys'!M21-MIN('2_evaluate_surveys'!$E21:$AG21))/(MAX('2_evaluate_surveys'!$E21:$AG21)-MIN('2_evaluate_surveys'!$E21:$AG21))))</f>
        <v>0</v>
      </c>
      <c r="N21" s="105">
        <f>IF((MAX('2_evaluate_surveys'!$E21:$AG21)-MIN('2_evaluate_surveys'!$E21:$AG21))=0,0,(('2_evaluate_surveys'!N21-MIN('2_evaluate_surveys'!$E21:$AG21))/(MAX('2_evaluate_surveys'!$E21:$AG21)-MIN('2_evaluate_surveys'!$E21:$AG21))))</f>
        <v>0.33333333333333331</v>
      </c>
      <c r="O21" s="105">
        <f>IF((MAX('2_evaluate_surveys'!$E21:$AG21)-MIN('2_evaluate_surveys'!$E21:$AG21))=0,0,(('2_evaluate_surveys'!O21-MIN('2_evaluate_surveys'!$E21:$AG21))/(MAX('2_evaluate_surveys'!$E21:$AG21)-MIN('2_evaluate_surveys'!$E21:$AG21))))</f>
        <v>0</v>
      </c>
      <c r="P21" s="120">
        <f>IF((MAX('2_evaluate_surveys'!$E21:$AG21)-MIN('2_evaluate_surveys'!$E21:$AG21))=0,0,(('2_evaluate_surveys'!P21-MIN('2_evaluate_surveys'!$E21:$AG21))/(MAX('2_evaluate_surveys'!$E21:$AG21)-MIN('2_evaluate_surveys'!$E21:$AG21))))</f>
        <v>0</v>
      </c>
      <c r="Q21" s="105">
        <f>IF((MAX('2_evaluate_surveys'!$E21:$AG21)-MIN('2_evaluate_surveys'!$E21:$AG21))=0,0,(('2_evaluate_surveys'!Q21-MIN('2_evaluate_surveys'!$E21:$AG21))/(MAX('2_evaluate_surveys'!$E21:$AG21)-MIN('2_evaluate_surveys'!$E21:$AG21))))</f>
        <v>0</v>
      </c>
      <c r="R21" s="105">
        <f>IF((MAX('2_evaluate_surveys'!$E21:$AG21)-MIN('2_evaluate_surveys'!$E21:$AG21))=0,0,(('2_evaluate_surveys'!R21-MIN('2_evaluate_surveys'!$E21:$AG21))/(MAX('2_evaluate_surveys'!$E21:$AG21)-MIN('2_evaluate_surveys'!$E21:$AG21))))</f>
        <v>0</v>
      </c>
      <c r="S21" s="120">
        <f>IF((MAX('2_evaluate_surveys'!$E21:$AG21)-MIN('2_evaluate_surveys'!$E21:$AG21))=0,0,(('2_evaluate_surveys'!S21-MIN('2_evaluate_surveys'!$E21:$AG21))/(MAX('2_evaluate_surveys'!$E21:$AG21)-MIN('2_evaluate_surveys'!$E21:$AG21))))</f>
        <v>0.66666666666666663</v>
      </c>
      <c r="T21" s="105">
        <f>IF((MAX('2_evaluate_surveys'!$E21:$AG21)-MIN('2_evaluate_surveys'!$E21:$AG21))=0,0,(('2_evaluate_surveys'!T21-MIN('2_evaluate_surveys'!$E21:$AG21))/(MAX('2_evaluate_surveys'!$E21:$AG21)-MIN('2_evaluate_surveys'!$E21:$AG21))))</f>
        <v>0.66666666666666663</v>
      </c>
      <c r="U21" s="105">
        <f>IF((MAX('2_evaluate_surveys'!$E21:$AG21)-MIN('2_evaluate_surveys'!$E21:$AG21))=0,0,(('2_evaluate_surveys'!U21-MIN('2_evaluate_surveys'!$E21:$AG21))/(MAX('2_evaluate_surveys'!$E21:$AG21)-MIN('2_evaluate_surveys'!$E21:$AG21))))</f>
        <v>0</v>
      </c>
      <c r="V21" s="120">
        <f>IF((MAX('2_evaluate_surveys'!$E21:$AG21)-MIN('2_evaluate_surveys'!$E21:$AG21))=0,0,(('2_evaluate_surveys'!V21-MIN('2_evaluate_surveys'!$E21:$AG21))/(MAX('2_evaluate_surveys'!$E21:$AG21)-MIN('2_evaluate_surveys'!$E21:$AG21))))</f>
        <v>0.66666666666666663</v>
      </c>
      <c r="W21" s="105">
        <f>IF((MAX('2_evaluate_surveys'!$E21:$AG21)-MIN('2_evaluate_surveys'!$E21:$AG21))=0,0,(('2_evaluate_surveys'!W21-MIN('2_evaluate_surveys'!$E21:$AG21))/(MAX('2_evaluate_surveys'!$E21:$AG21)-MIN('2_evaluate_surveys'!$E21:$AG21))))</f>
        <v>0</v>
      </c>
      <c r="X21" s="105">
        <f>IF((MAX('2_evaluate_surveys'!$E21:$AG21)-MIN('2_evaluate_surveys'!$E21:$AG21))=0,0,(('2_evaluate_surveys'!X21-MIN('2_evaluate_surveys'!$E21:$AG21))/(MAX('2_evaluate_surveys'!$E21:$AG21)-MIN('2_evaluate_surveys'!$E21:$AG21))))</f>
        <v>0.33333333333333331</v>
      </c>
      <c r="Y21" s="120">
        <f>IF((MAX('2_evaluate_surveys'!$E21:$AG21)-MIN('2_evaluate_surveys'!$E21:$AG21))=0,0,(('2_evaluate_surveys'!Y21-MIN('2_evaluate_surveys'!$E21:$AG21))/(MAX('2_evaluate_surveys'!$E21:$AG21)-MIN('2_evaluate_surveys'!$E21:$AG21))))</f>
        <v>0.66666666666666663</v>
      </c>
      <c r="Z21" s="105">
        <f>IF((MAX('2_evaluate_surveys'!$E21:$AG21)-MIN('2_evaluate_surveys'!$E21:$AG21))=0,0,(('2_evaluate_surveys'!Z21-MIN('2_evaluate_surveys'!$E21:$AG21))/(MAX('2_evaluate_surveys'!$E21:$AG21)-MIN('2_evaluate_surveys'!$E21:$AG21))))</f>
        <v>0.66666666666666663</v>
      </c>
      <c r="AA21" s="105">
        <f>IF((MAX('2_evaluate_surveys'!$E21:$AG21)-MIN('2_evaluate_surveys'!$E21:$AG21))=0,0,(('2_evaluate_surveys'!AA21-MIN('2_evaluate_surveys'!$E21:$AG21))/(MAX('2_evaluate_surveys'!$E21:$AG21)-MIN('2_evaluate_surveys'!$E21:$AG21))))</f>
        <v>0</v>
      </c>
      <c r="AB21" s="120">
        <f>IF((MAX('2_evaluate_surveys'!$E21:$AG21)-MIN('2_evaluate_surveys'!$E21:$AG21))=0,0,(('2_evaluate_surveys'!AB21-MIN('2_evaluate_surveys'!$E21:$AG21))/(MAX('2_evaluate_surveys'!$E21:$AG21)-MIN('2_evaluate_surveys'!$E21:$AG21))))</f>
        <v>0</v>
      </c>
      <c r="AC21" s="334">
        <f>IF((MAX('2_evaluate_surveys'!$E21:$AG21)-MIN('2_evaluate_surveys'!$E21:$AG21))=0,0,(('2_evaluate_surveys'!AC21-MIN('2_evaluate_surveys'!$E21:$AG21))/(MAX('2_evaluate_surveys'!$E21:$AG21)-MIN('2_evaluate_surveys'!$E21:$AG21))))</f>
        <v>0.33333333333333331</v>
      </c>
      <c r="AD21" s="241">
        <f>IF((MAX('2_evaluate_surveys'!$E21:$AG21)-MIN('2_evaluate_surveys'!$E21:$AG21))=0,0,(('2_evaluate_surveys'!AD21-MIN('2_evaluate_surveys'!$E21:$AG21))/(MAX('2_evaluate_surveys'!$E21:$AG21)-MIN('2_evaluate_surveys'!$E21:$AG21))))</f>
        <v>1</v>
      </c>
      <c r="AE21" s="250">
        <f>IF((MAX('2_evaluate_surveys'!$E21:$AG21)-MIN('2_evaluate_surveys'!$E21:$AG21))=0,0,(('2_evaluate_surveys'!AE21-MIN('2_evaluate_surveys'!$E21:$AG21))/(MAX('2_evaluate_surveys'!$E21:$AG21)-MIN('2_evaluate_surveys'!$E21:$AG21))))</f>
        <v>0.33333333333333331</v>
      </c>
      <c r="AF21" s="334">
        <f>IF((MAX('2_evaluate_surveys'!$E21:$AG21)-MIN('2_evaluate_surveys'!$E21:$AG21))=0,0,(('2_evaluate_surveys'!AF21-MIN('2_evaluate_surveys'!$E21:$AG21))/(MAX('2_evaluate_surveys'!$E21:$AG21)-MIN('2_evaluate_surveys'!$E21:$AG21))))</f>
        <v>0</v>
      </c>
      <c r="AG21" s="241">
        <f>IF((MAX('2_evaluate_surveys'!$E21:$AG21)-MIN('2_evaluate_surveys'!$E21:$AG21))=0,0,(('2_evaluate_surveys'!AG21-MIN('2_evaluate_surveys'!$E21:$AG21))/(MAX('2_evaluate_surveys'!$E21:$AG21)-MIN('2_evaluate_surveys'!$E21:$AG21))))</f>
        <v>0.33333333333333331</v>
      </c>
      <c r="AH21" s="250"/>
      <c r="AI21" s="334"/>
      <c r="AJ21" s="241"/>
      <c r="AK21" s="250"/>
      <c r="AL21" s="334"/>
      <c r="AM21" s="241"/>
      <c r="AN21" s="250"/>
      <c r="AO21" s="334"/>
      <c r="AP21" s="241"/>
      <c r="AQ21" s="250"/>
      <c r="AR21" s="340"/>
      <c r="AS21" s="303"/>
      <c r="AT21" s="250"/>
      <c r="AU21" s="340"/>
      <c r="AV21" s="303"/>
      <c r="AW21" s="250"/>
      <c r="AX21" s="340"/>
      <c r="AY21" s="303"/>
      <c r="AZ21" s="250"/>
      <c r="BA21" s="340"/>
      <c r="BB21" s="303"/>
    </row>
    <row r="22" spans="1:54" x14ac:dyDescent="0.2">
      <c r="A22" s="56">
        <v>11</v>
      </c>
      <c r="B22" s="54"/>
      <c r="C22" s="134" t="s">
        <v>87</v>
      </c>
      <c r="D22" s="58" t="s">
        <v>1</v>
      </c>
      <c r="E22" s="105">
        <f>IF((MAX('2_evaluate_surveys'!$E22:$AG22)-MIN('2_evaluate_surveys'!$E22:$AG22))=0,0,(('2_evaluate_surveys'!E22-MIN('2_evaluate_surveys'!$E22:$AG22))/(MAX('2_evaluate_surveys'!$E22:$AG22)-MIN('2_evaluate_surveys'!$E22:$AG22))))</f>
        <v>0</v>
      </c>
      <c r="F22" s="105">
        <f>IF((MAX('2_evaluate_surveys'!$E22:$AG22)-MIN('2_evaluate_surveys'!$E22:$AG22))=0,0,(('2_evaluate_surveys'!F22-MIN('2_evaluate_surveys'!$E22:$AG22))/(MAX('2_evaluate_surveys'!$E22:$AG22)-MIN('2_evaluate_surveys'!$E22:$AG22))))</f>
        <v>0</v>
      </c>
      <c r="G22" s="106">
        <f>IF((MAX('2_evaluate_surveys'!$E22:$AG22)-MIN('2_evaluate_surveys'!$E22:$AG22))=0,0,(('2_evaluate_surveys'!G22-MIN('2_evaluate_surveys'!$E22:$AG22))/(MAX('2_evaluate_surveys'!$E22:$AG22)-MIN('2_evaluate_surveys'!$E22:$AG22))))</f>
        <v>0</v>
      </c>
      <c r="H22" s="105">
        <f>IF((MAX('2_evaluate_surveys'!$E22:$AG22)-MIN('2_evaluate_surveys'!$E22:$AG22))=0,0,(('2_evaluate_surveys'!H22-MIN('2_evaluate_surveys'!$E22:$AG22))/(MAX('2_evaluate_surveys'!$E22:$AG22)-MIN('2_evaluate_surveys'!$E22:$AG22))))</f>
        <v>0</v>
      </c>
      <c r="I22" s="105">
        <f>IF((MAX('2_evaluate_surveys'!$E22:$AG22)-MIN('2_evaluate_surveys'!$E22:$AG22))=0,0,(('2_evaluate_surveys'!I22-MIN('2_evaluate_surveys'!$E22:$AG22))/(MAX('2_evaluate_surveys'!$E22:$AG22)-MIN('2_evaluate_surveys'!$E22:$AG22))))</f>
        <v>0</v>
      </c>
      <c r="J22" s="120">
        <f>IF((MAX('2_evaluate_surveys'!$E22:$AG22)-MIN('2_evaluate_surveys'!$E22:$AG22))=0,0,(('2_evaluate_surveys'!J22-MIN('2_evaluate_surveys'!$E22:$AG22))/(MAX('2_evaluate_surveys'!$E22:$AG22)-MIN('2_evaluate_surveys'!$E22:$AG22))))</f>
        <v>0</v>
      </c>
      <c r="K22" s="105">
        <f>IF((MAX('2_evaluate_surveys'!$E22:$AG22)-MIN('2_evaluate_surveys'!$E22:$AG22))=0,0,(('2_evaluate_surveys'!K22-MIN('2_evaluate_surveys'!$E22:$AG22))/(MAX('2_evaluate_surveys'!$E22:$AG22)-MIN('2_evaluate_surveys'!$E22:$AG22))))</f>
        <v>0</v>
      </c>
      <c r="L22" s="105">
        <f>IF((MAX('2_evaluate_surveys'!$E22:$AG22)-MIN('2_evaluate_surveys'!$E22:$AG22))=0,0,(('2_evaluate_surveys'!L22-MIN('2_evaluate_surveys'!$E22:$AG22))/(MAX('2_evaluate_surveys'!$E22:$AG22)-MIN('2_evaluate_surveys'!$E22:$AG22))))</f>
        <v>0</v>
      </c>
      <c r="M22" s="120">
        <f>IF((MAX('2_evaluate_surveys'!$E22:$AG22)-MIN('2_evaluate_surveys'!$E22:$AG22))=0,0,(('2_evaluate_surveys'!M22-MIN('2_evaluate_surveys'!$E22:$AG22))/(MAX('2_evaluate_surveys'!$E22:$AG22)-MIN('2_evaluate_surveys'!$E22:$AG22))))</f>
        <v>0</v>
      </c>
      <c r="N22" s="105">
        <f>IF((MAX('2_evaluate_surveys'!$E22:$AG22)-MIN('2_evaluate_surveys'!$E22:$AG22))=0,0,(('2_evaluate_surveys'!N22-MIN('2_evaluate_surveys'!$E22:$AG22))/(MAX('2_evaluate_surveys'!$E22:$AG22)-MIN('2_evaluate_surveys'!$E22:$AG22))))</f>
        <v>0</v>
      </c>
      <c r="O22" s="105">
        <f>IF((MAX('2_evaluate_surveys'!$E22:$AG22)-MIN('2_evaluate_surveys'!$E22:$AG22))=0,0,(('2_evaluate_surveys'!O22-MIN('2_evaluate_surveys'!$E22:$AG22))/(MAX('2_evaluate_surveys'!$E22:$AG22)-MIN('2_evaluate_surveys'!$E22:$AG22))))</f>
        <v>0</v>
      </c>
      <c r="P22" s="120">
        <f>IF((MAX('2_evaluate_surveys'!$E22:$AG22)-MIN('2_evaluate_surveys'!$E22:$AG22))=0,0,(('2_evaluate_surveys'!P22-MIN('2_evaluate_surveys'!$E22:$AG22))/(MAX('2_evaluate_surveys'!$E22:$AG22)-MIN('2_evaluate_surveys'!$E22:$AG22))))</f>
        <v>0</v>
      </c>
      <c r="Q22" s="105">
        <f>IF((MAX('2_evaluate_surveys'!$E22:$AG22)-MIN('2_evaluate_surveys'!$E22:$AG22))=0,0,(('2_evaluate_surveys'!Q22-MIN('2_evaluate_surveys'!$E22:$AG22))/(MAX('2_evaluate_surveys'!$E22:$AG22)-MIN('2_evaluate_surveys'!$E22:$AG22))))</f>
        <v>0</v>
      </c>
      <c r="R22" s="105">
        <f>IF((MAX('2_evaluate_surveys'!$E22:$AG22)-MIN('2_evaluate_surveys'!$E22:$AG22))=0,0,(('2_evaluate_surveys'!R22-MIN('2_evaluate_surveys'!$E22:$AG22))/(MAX('2_evaluate_surveys'!$E22:$AG22)-MIN('2_evaluate_surveys'!$E22:$AG22))))</f>
        <v>0</v>
      </c>
      <c r="S22" s="120">
        <f>IF((MAX('2_evaluate_surveys'!$E22:$AG22)-MIN('2_evaluate_surveys'!$E22:$AG22))=0,0,(('2_evaluate_surveys'!S22-MIN('2_evaluate_surveys'!$E22:$AG22))/(MAX('2_evaluate_surveys'!$E22:$AG22)-MIN('2_evaluate_surveys'!$E22:$AG22))))</f>
        <v>0</v>
      </c>
      <c r="T22" s="105">
        <f>IF((MAX('2_evaluate_surveys'!$E22:$AG22)-MIN('2_evaluate_surveys'!$E22:$AG22))=0,0,(('2_evaluate_surveys'!T22-MIN('2_evaluate_surveys'!$E22:$AG22))/(MAX('2_evaluate_surveys'!$E22:$AG22)-MIN('2_evaluate_surveys'!$E22:$AG22))))</f>
        <v>0</v>
      </c>
      <c r="U22" s="105">
        <f>IF((MAX('2_evaluate_surveys'!$E22:$AG22)-MIN('2_evaluate_surveys'!$E22:$AG22))=0,0,(('2_evaluate_surveys'!U22-MIN('2_evaluate_surveys'!$E22:$AG22))/(MAX('2_evaluate_surveys'!$E22:$AG22)-MIN('2_evaluate_surveys'!$E22:$AG22))))</f>
        <v>0</v>
      </c>
      <c r="V22" s="120">
        <f>IF((MAX('2_evaluate_surveys'!$E22:$AG22)-MIN('2_evaluate_surveys'!$E22:$AG22))=0,0,(('2_evaluate_surveys'!V22-MIN('2_evaluate_surveys'!$E22:$AG22))/(MAX('2_evaluate_surveys'!$E22:$AG22)-MIN('2_evaluate_surveys'!$E22:$AG22))))</f>
        <v>0</v>
      </c>
      <c r="W22" s="105">
        <f>IF((MAX('2_evaluate_surveys'!$E22:$AG22)-MIN('2_evaluate_surveys'!$E22:$AG22))=0,0,(('2_evaluate_surveys'!W22-MIN('2_evaluate_surveys'!$E22:$AG22))/(MAX('2_evaluate_surveys'!$E22:$AG22)-MIN('2_evaluate_surveys'!$E22:$AG22))))</f>
        <v>0</v>
      </c>
      <c r="X22" s="105">
        <f>IF((MAX('2_evaluate_surveys'!$E22:$AG22)-MIN('2_evaluate_surveys'!$E22:$AG22))=0,0,(('2_evaluate_surveys'!X22-MIN('2_evaluate_surveys'!$E22:$AG22))/(MAX('2_evaluate_surveys'!$E22:$AG22)-MIN('2_evaluate_surveys'!$E22:$AG22))))</f>
        <v>0</v>
      </c>
      <c r="Y22" s="120">
        <f>IF((MAX('2_evaluate_surveys'!$E22:$AG22)-MIN('2_evaluate_surveys'!$E22:$AG22))=0,0,(('2_evaluate_surveys'!Y22-MIN('2_evaluate_surveys'!$E22:$AG22))/(MAX('2_evaluate_surveys'!$E22:$AG22)-MIN('2_evaluate_surveys'!$E22:$AG22))))</f>
        <v>0</v>
      </c>
      <c r="Z22" s="105">
        <f>IF((MAX('2_evaluate_surveys'!$E22:$AG22)-MIN('2_evaluate_surveys'!$E22:$AG22))=0,0,(('2_evaluate_surveys'!Z22-MIN('2_evaluate_surveys'!$E22:$AG22))/(MAX('2_evaluate_surveys'!$E22:$AG22)-MIN('2_evaluate_surveys'!$E22:$AG22))))</f>
        <v>0</v>
      </c>
      <c r="AA22" s="105">
        <f>IF((MAX('2_evaluate_surveys'!$E22:$AG22)-MIN('2_evaluate_surveys'!$E22:$AG22))=0,0,(('2_evaluate_surveys'!AA22-MIN('2_evaluate_surveys'!$E22:$AG22))/(MAX('2_evaluate_surveys'!$E22:$AG22)-MIN('2_evaluate_surveys'!$E22:$AG22))))</f>
        <v>0</v>
      </c>
      <c r="AB22" s="120">
        <f>IF((MAX('2_evaluate_surveys'!$E22:$AG22)-MIN('2_evaluate_surveys'!$E22:$AG22))=0,0,(('2_evaluate_surveys'!AB22-MIN('2_evaluate_surveys'!$E22:$AG22))/(MAX('2_evaluate_surveys'!$E22:$AG22)-MIN('2_evaluate_surveys'!$E22:$AG22))))</f>
        <v>0</v>
      </c>
      <c r="AC22" s="334">
        <f>IF((MAX('2_evaluate_surveys'!$E22:$AG22)-MIN('2_evaluate_surveys'!$E22:$AG22))=0,0,(('2_evaluate_surveys'!AC22-MIN('2_evaluate_surveys'!$E22:$AG22))/(MAX('2_evaluate_surveys'!$E22:$AG22)-MIN('2_evaluate_surveys'!$E22:$AG22))))</f>
        <v>0</v>
      </c>
      <c r="AD22" s="241">
        <f>IF((MAX('2_evaluate_surveys'!$E22:$AG22)-MIN('2_evaluate_surveys'!$E22:$AG22))=0,0,(('2_evaluate_surveys'!AD22-MIN('2_evaluate_surveys'!$E22:$AG22))/(MAX('2_evaluate_surveys'!$E22:$AG22)-MIN('2_evaluate_surveys'!$E22:$AG22))))</f>
        <v>0</v>
      </c>
      <c r="AE22" s="250">
        <f>IF((MAX('2_evaluate_surveys'!$E22:$AG22)-MIN('2_evaluate_surveys'!$E22:$AG22))=0,0,(('2_evaluate_surveys'!AE22-MIN('2_evaluate_surveys'!$E22:$AG22))/(MAX('2_evaluate_surveys'!$E22:$AG22)-MIN('2_evaluate_surveys'!$E22:$AG22))))</f>
        <v>0</v>
      </c>
      <c r="AF22" s="334">
        <f>IF((MAX('2_evaluate_surveys'!$E22:$AG22)-MIN('2_evaluate_surveys'!$E22:$AG22))=0,0,(('2_evaluate_surveys'!AF22-MIN('2_evaluate_surveys'!$E22:$AG22))/(MAX('2_evaluate_surveys'!$E22:$AG22)-MIN('2_evaluate_surveys'!$E22:$AG22))))</f>
        <v>0</v>
      </c>
      <c r="AG22" s="241">
        <f>IF((MAX('2_evaluate_surveys'!$E22:$AG22)-MIN('2_evaluate_surveys'!$E22:$AG22))=0,0,(('2_evaluate_surveys'!AG22-MIN('2_evaluate_surveys'!$E22:$AG22))/(MAX('2_evaluate_surveys'!$E22:$AG22)-MIN('2_evaluate_surveys'!$E22:$AG22))))</f>
        <v>0</v>
      </c>
      <c r="AH22" s="250"/>
      <c r="AI22" s="334"/>
      <c r="AJ22" s="241"/>
      <c r="AK22" s="250"/>
      <c r="AL22" s="334"/>
      <c r="AM22" s="241"/>
      <c r="AN22" s="250"/>
      <c r="AO22" s="334"/>
      <c r="AP22" s="241"/>
      <c r="AQ22" s="250"/>
      <c r="AR22" s="340"/>
      <c r="AS22" s="303"/>
      <c r="AT22" s="250"/>
      <c r="AU22" s="340"/>
      <c r="AV22" s="303"/>
      <c r="AW22" s="250"/>
      <c r="AX22" s="340"/>
      <c r="AY22" s="303"/>
      <c r="AZ22" s="250"/>
      <c r="BA22" s="340"/>
      <c r="BB22" s="303"/>
    </row>
    <row r="23" spans="1:54" x14ac:dyDescent="0.2">
      <c r="A23" s="56">
        <v>12</v>
      </c>
      <c r="B23" s="69" t="s">
        <v>30</v>
      </c>
      <c r="C23" s="179" t="s">
        <v>88</v>
      </c>
      <c r="D23" s="58" t="s">
        <v>1</v>
      </c>
      <c r="E23" s="107">
        <f>IF((MAX('2_evaluate_surveys'!$E23:$AG23)-MIN('2_evaluate_surveys'!$E23:$AG23))=0,0,(('2_evaluate_surveys'!E23-MIN('2_evaluate_surveys'!$E23:$AG23))/(MAX('2_evaluate_surveys'!$E23:$AG23)-MIN('2_evaluate_surveys'!$E23:$AG23))))</f>
        <v>0</v>
      </c>
      <c r="F23" s="107">
        <f>IF((MAX('2_evaluate_surveys'!$E23:$AG23)-MIN('2_evaluate_surveys'!$E23:$AG23))=0,0,(('2_evaluate_surveys'!F23-MIN('2_evaluate_surveys'!$E23:$AG23))/(MAX('2_evaluate_surveys'!$E23:$AG23)-MIN('2_evaluate_surveys'!$E23:$AG23))))</f>
        <v>0.66666666666666663</v>
      </c>
      <c r="G23" s="108">
        <f>IF((MAX('2_evaluate_surveys'!$E23:$AG23)-MIN('2_evaluate_surveys'!$E23:$AG23))=0,0,(('2_evaluate_surveys'!G23-MIN('2_evaluate_surveys'!$E23:$AG23))/(MAX('2_evaluate_surveys'!$E23:$AG23)-MIN('2_evaluate_surveys'!$E23:$AG23))))</f>
        <v>0</v>
      </c>
      <c r="H23" s="107">
        <f>IF((MAX('2_evaluate_surveys'!$E23:$AG23)-MIN('2_evaluate_surveys'!$E23:$AG23))=0,0,(('2_evaluate_surveys'!H23-MIN('2_evaluate_surveys'!$E23:$AG23))/(MAX('2_evaluate_surveys'!$E23:$AG23)-MIN('2_evaluate_surveys'!$E23:$AG23))))</f>
        <v>0.33333333333333331</v>
      </c>
      <c r="I23" s="107">
        <f>IF((MAX('2_evaluate_surveys'!$E23:$AG23)-MIN('2_evaluate_surveys'!$E23:$AG23))=0,0,(('2_evaluate_surveys'!I23-MIN('2_evaluate_surveys'!$E23:$AG23))/(MAX('2_evaluate_surveys'!$E23:$AG23)-MIN('2_evaluate_surveys'!$E23:$AG23))))</f>
        <v>0</v>
      </c>
      <c r="J23" s="113">
        <f>IF((MAX('2_evaluate_surveys'!$E23:$AG23)-MIN('2_evaluate_surveys'!$E23:$AG23))=0,0,(('2_evaluate_surveys'!J23-MIN('2_evaluate_surveys'!$E23:$AG23))/(MAX('2_evaluate_surveys'!$E23:$AG23)-MIN('2_evaluate_surveys'!$E23:$AG23))))</f>
        <v>0</v>
      </c>
      <c r="K23" s="107">
        <f>IF((MAX('2_evaluate_surveys'!$E23:$AG23)-MIN('2_evaluate_surveys'!$E23:$AG23))=0,0,(('2_evaluate_surveys'!K23-MIN('2_evaluate_surveys'!$E23:$AG23))/(MAX('2_evaluate_surveys'!$E23:$AG23)-MIN('2_evaluate_surveys'!$E23:$AG23))))</f>
        <v>0</v>
      </c>
      <c r="L23" s="107">
        <f>IF((MAX('2_evaluate_surveys'!$E23:$AG23)-MIN('2_evaluate_surveys'!$E23:$AG23))=0,0,(('2_evaluate_surveys'!L23-MIN('2_evaluate_surveys'!$E23:$AG23))/(MAX('2_evaluate_surveys'!$E23:$AG23)-MIN('2_evaluate_surveys'!$E23:$AG23))))</f>
        <v>0</v>
      </c>
      <c r="M23" s="113">
        <f>IF((MAX('2_evaluate_surveys'!$E23:$AG23)-MIN('2_evaluate_surveys'!$E23:$AG23))=0,0,(('2_evaluate_surveys'!M23-MIN('2_evaluate_surveys'!$E23:$AG23))/(MAX('2_evaluate_surveys'!$E23:$AG23)-MIN('2_evaluate_surveys'!$E23:$AG23))))</f>
        <v>0</v>
      </c>
      <c r="N23" s="107">
        <f>IF((MAX('2_evaluate_surveys'!$E23:$AG23)-MIN('2_evaluate_surveys'!$E23:$AG23))=0,0,(('2_evaluate_surveys'!N23-MIN('2_evaluate_surveys'!$E23:$AG23))/(MAX('2_evaluate_surveys'!$E23:$AG23)-MIN('2_evaluate_surveys'!$E23:$AG23))))</f>
        <v>0</v>
      </c>
      <c r="O23" s="107">
        <f>IF((MAX('2_evaluate_surveys'!$E23:$AG23)-MIN('2_evaluate_surveys'!$E23:$AG23))=0,0,(('2_evaluate_surveys'!O23-MIN('2_evaluate_surveys'!$E23:$AG23))/(MAX('2_evaluate_surveys'!$E23:$AG23)-MIN('2_evaluate_surveys'!$E23:$AG23))))</f>
        <v>0.33333333333333331</v>
      </c>
      <c r="P23" s="113">
        <f>IF((MAX('2_evaluate_surveys'!$E23:$AG23)-MIN('2_evaluate_surveys'!$E23:$AG23))=0,0,(('2_evaluate_surveys'!P23-MIN('2_evaluate_surveys'!$E23:$AG23))/(MAX('2_evaluate_surveys'!$E23:$AG23)-MIN('2_evaluate_surveys'!$E23:$AG23))))</f>
        <v>0</v>
      </c>
      <c r="Q23" s="107">
        <f>IF((MAX('2_evaluate_surveys'!$E23:$AG23)-MIN('2_evaluate_surveys'!$E23:$AG23))=0,0,(('2_evaluate_surveys'!Q23-MIN('2_evaluate_surveys'!$E23:$AG23))/(MAX('2_evaluate_surveys'!$E23:$AG23)-MIN('2_evaluate_surveys'!$E23:$AG23))))</f>
        <v>0</v>
      </c>
      <c r="R23" s="107">
        <f>IF((MAX('2_evaluate_surveys'!$E23:$AG23)-MIN('2_evaluate_surveys'!$E23:$AG23))=0,0,(('2_evaluate_surveys'!R23-MIN('2_evaluate_surveys'!$E23:$AG23))/(MAX('2_evaluate_surveys'!$E23:$AG23)-MIN('2_evaluate_surveys'!$E23:$AG23))))</f>
        <v>0.66666666666666663</v>
      </c>
      <c r="S23" s="113">
        <f>IF((MAX('2_evaluate_surveys'!$E23:$AG23)-MIN('2_evaluate_surveys'!$E23:$AG23))=0,0,(('2_evaluate_surveys'!S23-MIN('2_evaluate_surveys'!$E23:$AG23))/(MAX('2_evaluate_surveys'!$E23:$AG23)-MIN('2_evaluate_surveys'!$E23:$AG23))))</f>
        <v>0.66666666666666663</v>
      </c>
      <c r="T23" s="107">
        <f>IF((MAX('2_evaluate_surveys'!$E23:$AG23)-MIN('2_evaluate_surveys'!$E23:$AG23))=0,0,(('2_evaluate_surveys'!T23-MIN('2_evaluate_surveys'!$E23:$AG23))/(MAX('2_evaluate_surveys'!$E23:$AG23)-MIN('2_evaluate_surveys'!$E23:$AG23))))</f>
        <v>0.66666666666666663</v>
      </c>
      <c r="U23" s="107">
        <f>IF((MAX('2_evaluate_surveys'!$E23:$AG23)-MIN('2_evaluate_surveys'!$E23:$AG23))=0,0,(('2_evaluate_surveys'!U23-MIN('2_evaluate_surveys'!$E23:$AG23))/(MAX('2_evaluate_surveys'!$E23:$AG23)-MIN('2_evaluate_surveys'!$E23:$AG23))))</f>
        <v>0</v>
      </c>
      <c r="V23" s="113">
        <f>IF((MAX('2_evaluate_surveys'!$E23:$AG23)-MIN('2_evaluate_surveys'!$E23:$AG23))=0,0,(('2_evaluate_surveys'!V23-MIN('2_evaluate_surveys'!$E23:$AG23))/(MAX('2_evaluate_surveys'!$E23:$AG23)-MIN('2_evaluate_surveys'!$E23:$AG23))))</f>
        <v>1</v>
      </c>
      <c r="W23" s="107">
        <f>IF((MAX('2_evaluate_surveys'!$E23:$AG23)-MIN('2_evaluate_surveys'!$E23:$AG23))=0,0,(('2_evaluate_surveys'!W23-MIN('2_evaluate_surveys'!$E23:$AG23))/(MAX('2_evaluate_surveys'!$E23:$AG23)-MIN('2_evaluate_surveys'!$E23:$AG23))))</f>
        <v>0</v>
      </c>
      <c r="X23" s="107">
        <f>IF((MAX('2_evaluate_surveys'!$E23:$AG23)-MIN('2_evaluate_surveys'!$E23:$AG23))=0,0,(('2_evaluate_surveys'!X23-MIN('2_evaluate_surveys'!$E23:$AG23))/(MAX('2_evaluate_surveys'!$E23:$AG23)-MIN('2_evaluate_surveys'!$E23:$AG23))))</f>
        <v>0.33333333333333331</v>
      </c>
      <c r="Y23" s="113">
        <f>IF((MAX('2_evaluate_surveys'!$E23:$AG23)-MIN('2_evaluate_surveys'!$E23:$AG23))=0,0,(('2_evaluate_surveys'!Y23-MIN('2_evaluate_surveys'!$E23:$AG23))/(MAX('2_evaluate_surveys'!$E23:$AG23)-MIN('2_evaluate_surveys'!$E23:$AG23))))</f>
        <v>1</v>
      </c>
      <c r="Z23" s="107">
        <f>IF((MAX('2_evaluate_surveys'!$E23:$AG23)-MIN('2_evaluate_surveys'!$E23:$AG23))=0,0,(('2_evaluate_surveys'!Z23-MIN('2_evaluate_surveys'!$E23:$AG23))/(MAX('2_evaluate_surveys'!$E23:$AG23)-MIN('2_evaluate_surveys'!$E23:$AG23))))</f>
        <v>0</v>
      </c>
      <c r="AA23" s="107">
        <f>IF((MAX('2_evaluate_surveys'!$E23:$AG23)-MIN('2_evaluate_surveys'!$E23:$AG23))=0,0,(('2_evaluate_surveys'!AA23-MIN('2_evaluate_surveys'!$E23:$AG23))/(MAX('2_evaluate_surveys'!$E23:$AG23)-MIN('2_evaluate_surveys'!$E23:$AG23))))</f>
        <v>0.33333333333333331</v>
      </c>
      <c r="AB23" s="113">
        <f>IF((MAX('2_evaluate_surveys'!$E23:$AG23)-MIN('2_evaluate_surveys'!$E23:$AG23))=0,0,(('2_evaluate_surveys'!AB23-MIN('2_evaluate_surveys'!$E23:$AG23))/(MAX('2_evaluate_surveys'!$E23:$AG23)-MIN('2_evaluate_surveys'!$E23:$AG23))))</f>
        <v>1</v>
      </c>
      <c r="AC23" s="333">
        <f>IF((MAX('2_evaluate_surveys'!$E23:$AG23)-MIN('2_evaluate_surveys'!$E23:$AG23))=0,0,(('2_evaluate_surveys'!AC23-MIN('2_evaluate_surveys'!$E23:$AG23))/(MAX('2_evaluate_surveys'!$E23:$AG23)-MIN('2_evaluate_surveys'!$E23:$AG23))))</f>
        <v>0</v>
      </c>
      <c r="AD23" s="239">
        <f>IF((MAX('2_evaluate_surveys'!$E23:$AG23)-MIN('2_evaluate_surveys'!$E23:$AG23))=0,0,(('2_evaluate_surveys'!AD23-MIN('2_evaluate_surveys'!$E23:$AG23))/(MAX('2_evaluate_surveys'!$E23:$AG23)-MIN('2_evaluate_surveys'!$E23:$AG23))))</f>
        <v>0</v>
      </c>
      <c r="AE23" s="257">
        <f>IF((MAX('2_evaluate_surveys'!$E23:$AG23)-MIN('2_evaluate_surveys'!$E23:$AG23))=0,0,(('2_evaluate_surveys'!AE23-MIN('2_evaluate_surveys'!$E23:$AG23))/(MAX('2_evaluate_surveys'!$E23:$AG23)-MIN('2_evaluate_surveys'!$E23:$AG23))))</f>
        <v>0</v>
      </c>
      <c r="AF23" s="333">
        <f>IF((MAX('2_evaluate_surveys'!$E23:$AG23)-MIN('2_evaluate_surveys'!$E23:$AG23))=0,0,(('2_evaluate_surveys'!AF23-MIN('2_evaluate_surveys'!$E23:$AG23))/(MAX('2_evaluate_surveys'!$E23:$AG23)-MIN('2_evaluate_surveys'!$E23:$AG23))))</f>
        <v>0.66666666666666663</v>
      </c>
      <c r="AG23" s="239">
        <f>IF((MAX('2_evaluate_surveys'!$E23:$AG23)-MIN('2_evaluate_surveys'!$E23:$AG23))=0,0,(('2_evaluate_surveys'!AG23-MIN('2_evaluate_surveys'!$E23:$AG23))/(MAX('2_evaluate_surveys'!$E23:$AG23)-MIN('2_evaluate_surveys'!$E23:$AG23))))</f>
        <v>0.33333333333333331</v>
      </c>
      <c r="AH23" s="257"/>
      <c r="AI23" s="333"/>
      <c r="AJ23" s="239"/>
      <c r="AK23" s="257"/>
      <c r="AL23" s="333"/>
      <c r="AM23" s="239"/>
      <c r="AN23" s="257"/>
      <c r="AO23" s="333"/>
      <c r="AP23" s="239"/>
      <c r="AQ23" s="257"/>
      <c r="AR23" s="339"/>
      <c r="AS23" s="302"/>
      <c r="AT23" s="257"/>
      <c r="AU23" s="339"/>
      <c r="AV23" s="302"/>
      <c r="AW23" s="257"/>
      <c r="AX23" s="339"/>
      <c r="AY23" s="302"/>
      <c r="AZ23" s="257"/>
      <c r="BA23" s="339"/>
      <c r="BB23" s="302"/>
    </row>
    <row r="24" spans="1:54" x14ac:dyDescent="0.2">
      <c r="A24" s="56">
        <v>13</v>
      </c>
      <c r="B24" s="66"/>
      <c r="C24" s="133" t="s">
        <v>89</v>
      </c>
      <c r="D24" s="58" t="s">
        <v>1</v>
      </c>
      <c r="E24" s="107">
        <f>IF((MAX('2_evaluate_surveys'!$E24:$AG24)-MIN('2_evaluate_surveys'!$E24:$AG24))=0,0,(('2_evaluate_surveys'!E24-MIN('2_evaluate_surveys'!$E24:$AG24))/(MAX('2_evaluate_surveys'!$E24:$AG24)-MIN('2_evaluate_surveys'!$E24:$AG24))))</f>
        <v>0</v>
      </c>
      <c r="F24" s="107">
        <f>IF((MAX('2_evaluate_surveys'!$E24:$AG24)-MIN('2_evaluate_surveys'!$E24:$AG24))=0,0,(('2_evaluate_surveys'!F24-MIN('2_evaluate_surveys'!$E24:$AG24))/(MAX('2_evaluate_surveys'!$E24:$AG24)-MIN('2_evaluate_surveys'!$E24:$AG24))))</f>
        <v>1</v>
      </c>
      <c r="G24" s="108">
        <f>IF((MAX('2_evaluate_surveys'!$E24:$AG24)-MIN('2_evaluate_surveys'!$E24:$AG24))=0,0,(('2_evaluate_surveys'!G24-MIN('2_evaluate_surveys'!$E24:$AG24))/(MAX('2_evaluate_surveys'!$E24:$AG24)-MIN('2_evaluate_surveys'!$E24:$AG24))))</f>
        <v>1</v>
      </c>
      <c r="H24" s="107">
        <f>IF((MAX('2_evaluate_surveys'!$E24:$AG24)-MIN('2_evaluate_surveys'!$E24:$AG24))=0,0,(('2_evaluate_surveys'!H24-MIN('2_evaluate_surveys'!$E24:$AG24))/(MAX('2_evaluate_surveys'!$E24:$AG24)-MIN('2_evaluate_surveys'!$E24:$AG24))))</f>
        <v>0.66666666666666663</v>
      </c>
      <c r="I24" s="107">
        <f>IF((MAX('2_evaluate_surveys'!$E24:$AG24)-MIN('2_evaluate_surveys'!$E24:$AG24))=0,0,(('2_evaluate_surveys'!I24-MIN('2_evaluate_surveys'!$E24:$AG24))/(MAX('2_evaluate_surveys'!$E24:$AG24)-MIN('2_evaluate_surveys'!$E24:$AG24))))</f>
        <v>0</v>
      </c>
      <c r="J24" s="113">
        <f>IF((MAX('2_evaluate_surveys'!$E24:$AG24)-MIN('2_evaluate_surveys'!$E24:$AG24))=0,0,(('2_evaluate_surveys'!J24-MIN('2_evaluate_surveys'!$E24:$AG24))/(MAX('2_evaluate_surveys'!$E24:$AG24)-MIN('2_evaluate_surveys'!$E24:$AG24))))</f>
        <v>0</v>
      </c>
      <c r="K24" s="107">
        <f>IF((MAX('2_evaluate_surveys'!$E24:$AG24)-MIN('2_evaluate_surveys'!$E24:$AG24))=0,0,(('2_evaluate_surveys'!K24-MIN('2_evaluate_surveys'!$E24:$AG24))/(MAX('2_evaluate_surveys'!$E24:$AG24)-MIN('2_evaluate_surveys'!$E24:$AG24))))</f>
        <v>0</v>
      </c>
      <c r="L24" s="107">
        <f>IF((MAX('2_evaluate_surveys'!$E24:$AG24)-MIN('2_evaluate_surveys'!$E24:$AG24))=0,0,(('2_evaluate_surveys'!L24-MIN('2_evaluate_surveys'!$E24:$AG24))/(MAX('2_evaluate_surveys'!$E24:$AG24)-MIN('2_evaluate_surveys'!$E24:$AG24))))</f>
        <v>0</v>
      </c>
      <c r="M24" s="113">
        <f>IF((MAX('2_evaluate_surveys'!$E24:$AG24)-MIN('2_evaluate_surveys'!$E24:$AG24))=0,0,(('2_evaluate_surveys'!M24-MIN('2_evaluate_surveys'!$E24:$AG24))/(MAX('2_evaluate_surveys'!$E24:$AG24)-MIN('2_evaluate_surveys'!$E24:$AG24))))</f>
        <v>0</v>
      </c>
      <c r="N24" s="107">
        <f>IF((MAX('2_evaluate_surveys'!$E24:$AG24)-MIN('2_evaluate_surveys'!$E24:$AG24))=0,0,(('2_evaluate_surveys'!N24-MIN('2_evaluate_surveys'!$E24:$AG24))/(MAX('2_evaluate_surveys'!$E24:$AG24)-MIN('2_evaluate_surveys'!$E24:$AG24))))</f>
        <v>0</v>
      </c>
      <c r="O24" s="107">
        <f>IF((MAX('2_evaluate_surveys'!$E24:$AG24)-MIN('2_evaluate_surveys'!$E24:$AG24))=0,0,(('2_evaluate_surveys'!O24-MIN('2_evaluate_surveys'!$E24:$AG24))/(MAX('2_evaluate_surveys'!$E24:$AG24)-MIN('2_evaluate_surveys'!$E24:$AG24))))</f>
        <v>0</v>
      </c>
      <c r="P24" s="113">
        <f>IF((MAX('2_evaluate_surveys'!$E24:$AG24)-MIN('2_evaluate_surveys'!$E24:$AG24))=0,0,(('2_evaluate_surveys'!P24-MIN('2_evaluate_surveys'!$E24:$AG24))/(MAX('2_evaluate_surveys'!$E24:$AG24)-MIN('2_evaluate_surveys'!$E24:$AG24))))</f>
        <v>0</v>
      </c>
      <c r="Q24" s="107">
        <f>IF((MAX('2_evaluate_surveys'!$E24:$AG24)-MIN('2_evaluate_surveys'!$E24:$AG24))=0,0,(('2_evaluate_surveys'!Q24-MIN('2_evaluate_surveys'!$E24:$AG24))/(MAX('2_evaluate_surveys'!$E24:$AG24)-MIN('2_evaluate_surveys'!$E24:$AG24))))</f>
        <v>1</v>
      </c>
      <c r="R24" s="107">
        <f>IF((MAX('2_evaluate_surveys'!$E24:$AG24)-MIN('2_evaluate_surveys'!$E24:$AG24))=0,0,(('2_evaluate_surveys'!R24-MIN('2_evaluate_surveys'!$E24:$AG24))/(MAX('2_evaluate_surveys'!$E24:$AG24)-MIN('2_evaluate_surveys'!$E24:$AG24))))</f>
        <v>0.66666666666666663</v>
      </c>
      <c r="S24" s="113">
        <f>IF((MAX('2_evaluate_surveys'!$E24:$AG24)-MIN('2_evaluate_surveys'!$E24:$AG24))=0,0,(('2_evaluate_surveys'!S24-MIN('2_evaluate_surveys'!$E24:$AG24))/(MAX('2_evaluate_surveys'!$E24:$AG24)-MIN('2_evaluate_surveys'!$E24:$AG24))))</f>
        <v>1</v>
      </c>
      <c r="T24" s="107">
        <f>IF((MAX('2_evaluate_surveys'!$E24:$AG24)-MIN('2_evaluate_surveys'!$E24:$AG24))=0,0,(('2_evaluate_surveys'!T24-MIN('2_evaluate_surveys'!$E24:$AG24))/(MAX('2_evaluate_surveys'!$E24:$AG24)-MIN('2_evaluate_surveys'!$E24:$AG24))))</f>
        <v>1</v>
      </c>
      <c r="U24" s="107">
        <f>IF((MAX('2_evaluate_surveys'!$E24:$AG24)-MIN('2_evaluate_surveys'!$E24:$AG24))=0,0,(('2_evaluate_surveys'!U24-MIN('2_evaluate_surveys'!$E24:$AG24))/(MAX('2_evaluate_surveys'!$E24:$AG24)-MIN('2_evaluate_surveys'!$E24:$AG24))))</f>
        <v>1</v>
      </c>
      <c r="V24" s="113">
        <f>IF((MAX('2_evaluate_surveys'!$E24:$AG24)-MIN('2_evaluate_surveys'!$E24:$AG24))=0,0,(('2_evaluate_surveys'!V24-MIN('2_evaluate_surveys'!$E24:$AG24))/(MAX('2_evaluate_surveys'!$E24:$AG24)-MIN('2_evaluate_surveys'!$E24:$AG24))))</f>
        <v>1</v>
      </c>
      <c r="W24" s="107">
        <f>IF((MAX('2_evaluate_surveys'!$E24:$AG24)-MIN('2_evaluate_surveys'!$E24:$AG24))=0,0,(('2_evaluate_surveys'!W24-MIN('2_evaluate_surveys'!$E24:$AG24))/(MAX('2_evaluate_surveys'!$E24:$AG24)-MIN('2_evaluate_surveys'!$E24:$AG24))))</f>
        <v>0.33333333333333331</v>
      </c>
      <c r="X24" s="107">
        <f>IF((MAX('2_evaluate_surveys'!$E24:$AG24)-MIN('2_evaluate_surveys'!$E24:$AG24))=0,0,(('2_evaluate_surveys'!X24-MIN('2_evaluate_surveys'!$E24:$AG24))/(MAX('2_evaluate_surveys'!$E24:$AG24)-MIN('2_evaluate_surveys'!$E24:$AG24))))</f>
        <v>0</v>
      </c>
      <c r="Y24" s="113">
        <f>IF((MAX('2_evaluate_surveys'!$E24:$AG24)-MIN('2_evaluate_surveys'!$E24:$AG24))=0,0,(('2_evaluate_surveys'!Y24-MIN('2_evaluate_surveys'!$E24:$AG24))/(MAX('2_evaluate_surveys'!$E24:$AG24)-MIN('2_evaluate_surveys'!$E24:$AG24))))</f>
        <v>0</v>
      </c>
      <c r="Z24" s="107">
        <f>IF((MAX('2_evaluate_surveys'!$E24:$AG24)-MIN('2_evaluate_surveys'!$E24:$AG24))=0,0,(('2_evaluate_surveys'!Z24-MIN('2_evaluate_surveys'!$E24:$AG24))/(MAX('2_evaluate_surveys'!$E24:$AG24)-MIN('2_evaluate_surveys'!$E24:$AG24))))</f>
        <v>0.66666666666666663</v>
      </c>
      <c r="AA24" s="107">
        <f>IF((MAX('2_evaluate_surveys'!$E24:$AG24)-MIN('2_evaluate_surveys'!$E24:$AG24))=0,0,(('2_evaluate_surveys'!AA24-MIN('2_evaluate_surveys'!$E24:$AG24))/(MAX('2_evaluate_surveys'!$E24:$AG24)-MIN('2_evaluate_surveys'!$E24:$AG24))))</f>
        <v>1</v>
      </c>
      <c r="AB24" s="113">
        <f>IF((MAX('2_evaluate_surveys'!$E24:$AG24)-MIN('2_evaluate_surveys'!$E24:$AG24))=0,0,(('2_evaluate_surveys'!AB24-MIN('2_evaluate_surveys'!$E24:$AG24))/(MAX('2_evaluate_surveys'!$E24:$AG24)-MIN('2_evaluate_surveys'!$E24:$AG24))))</f>
        <v>1</v>
      </c>
      <c r="AC24" s="333">
        <f>IF((MAX('2_evaluate_surveys'!$E24:$AG24)-MIN('2_evaluate_surveys'!$E24:$AG24))=0,0,(('2_evaluate_surveys'!AC24-MIN('2_evaluate_surveys'!$E24:$AG24))/(MAX('2_evaluate_surveys'!$E24:$AG24)-MIN('2_evaluate_surveys'!$E24:$AG24))))</f>
        <v>0</v>
      </c>
      <c r="AD24" s="239">
        <f>IF((MAX('2_evaluate_surveys'!$E24:$AG24)-MIN('2_evaluate_surveys'!$E24:$AG24))=0,0,(('2_evaluate_surveys'!AD24-MIN('2_evaluate_surveys'!$E24:$AG24))/(MAX('2_evaluate_surveys'!$E24:$AG24)-MIN('2_evaluate_surveys'!$E24:$AG24))))</f>
        <v>1</v>
      </c>
      <c r="AE24" s="257">
        <f>IF((MAX('2_evaluate_surveys'!$E24:$AG24)-MIN('2_evaluate_surveys'!$E24:$AG24))=0,0,(('2_evaluate_surveys'!AE24-MIN('2_evaluate_surveys'!$E24:$AG24))/(MAX('2_evaluate_surveys'!$E24:$AG24)-MIN('2_evaluate_surveys'!$E24:$AG24))))</f>
        <v>1</v>
      </c>
      <c r="AF24" s="333">
        <f>IF((MAX('2_evaluate_surveys'!$E24:$AG24)-MIN('2_evaluate_surveys'!$E24:$AG24))=0,0,(('2_evaluate_surveys'!AF24-MIN('2_evaluate_surveys'!$E24:$AG24))/(MAX('2_evaluate_surveys'!$E24:$AG24)-MIN('2_evaluate_surveys'!$E24:$AG24))))</f>
        <v>1</v>
      </c>
      <c r="AG24" s="239">
        <f>IF((MAX('2_evaluate_surveys'!$E24:$AG24)-MIN('2_evaluate_surveys'!$E24:$AG24))=0,0,(('2_evaluate_surveys'!AG24-MIN('2_evaluate_surveys'!$E24:$AG24))/(MAX('2_evaluate_surveys'!$E24:$AG24)-MIN('2_evaluate_surveys'!$E24:$AG24))))</f>
        <v>0</v>
      </c>
      <c r="AH24" s="257"/>
      <c r="AI24" s="333"/>
      <c r="AJ24" s="239"/>
      <c r="AK24" s="257"/>
      <c r="AL24" s="333"/>
      <c r="AM24" s="239"/>
      <c r="AN24" s="257"/>
      <c r="AO24" s="333"/>
      <c r="AP24" s="239"/>
      <c r="AQ24" s="257"/>
      <c r="AR24" s="339"/>
      <c r="AS24" s="302"/>
      <c r="AT24" s="257"/>
      <c r="AU24" s="339"/>
      <c r="AV24" s="302"/>
      <c r="AW24" s="257"/>
      <c r="AX24" s="339"/>
      <c r="AY24" s="302"/>
      <c r="AZ24" s="257"/>
      <c r="BA24" s="339"/>
      <c r="BB24" s="302"/>
    </row>
    <row r="25" spans="1:54" x14ac:dyDescent="0.2">
      <c r="A25" s="56">
        <v>14</v>
      </c>
      <c r="B25" s="70" t="s">
        <v>31</v>
      </c>
      <c r="C25" s="134" t="s">
        <v>90</v>
      </c>
      <c r="D25" s="58" t="s">
        <v>1</v>
      </c>
      <c r="E25" s="105">
        <f>IF((MAX('2_evaluate_surveys'!$E25:$AG25)-MIN('2_evaluate_surveys'!$E25:$AG25))=0,0,(('2_evaluate_surveys'!E25-MIN('2_evaluate_surveys'!$E25:$AG25))/(MAX('2_evaluate_surveys'!$E25:$AG25)-MIN('2_evaluate_surveys'!$E25:$AG25))))</f>
        <v>0</v>
      </c>
      <c r="F25" s="105">
        <f>IF((MAX('2_evaluate_surveys'!$E25:$AG25)-MIN('2_evaluate_surveys'!$E25:$AG25))=0,0,(('2_evaluate_surveys'!F25-MIN('2_evaluate_surveys'!$E25:$AG25))/(MAX('2_evaluate_surveys'!$E25:$AG25)-MIN('2_evaluate_surveys'!$E25:$AG25))))</f>
        <v>0</v>
      </c>
      <c r="G25" s="106">
        <f>IF((MAX('2_evaluate_surveys'!$E25:$AG25)-MIN('2_evaluate_surveys'!$E25:$AG25))=0,0,(('2_evaluate_surveys'!G25-MIN('2_evaluate_surveys'!$E25:$AG25))/(MAX('2_evaluate_surveys'!$E25:$AG25)-MIN('2_evaluate_surveys'!$E25:$AG25))))</f>
        <v>1</v>
      </c>
      <c r="H25" s="105">
        <f>IF((MAX('2_evaluate_surveys'!$E25:$AG25)-MIN('2_evaluate_surveys'!$E25:$AG25))=0,0,(('2_evaluate_surveys'!H25-MIN('2_evaluate_surveys'!$E25:$AG25))/(MAX('2_evaluate_surveys'!$E25:$AG25)-MIN('2_evaluate_surveys'!$E25:$AG25))))</f>
        <v>0</v>
      </c>
      <c r="I25" s="105">
        <f>IF((MAX('2_evaluate_surveys'!$E25:$AG25)-MIN('2_evaluate_surveys'!$E25:$AG25))=0,0,(('2_evaluate_surveys'!I25-MIN('2_evaluate_surveys'!$E25:$AG25))/(MAX('2_evaluate_surveys'!$E25:$AG25)-MIN('2_evaluate_surveys'!$E25:$AG25))))</f>
        <v>0</v>
      </c>
      <c r="J25" s="120">
        <f>IF((MAX('2_evaluate_surveys'!$E25:$AG25)-MIN('2_evaluate_surveys'!$E25:$AG25))=0,0,(('2_evaluate_surveys'!J25-MIN('2_evaluate_surveys'!$E25:$AG25))/(MAX('2_evaluate_surveys'!$E25:$AG25)-MIN('2_evaluate_surveys'!$E25:$AG25))))</f>
        <v>0</v>
      </c>
      <c r="K25" s="105">
        <f>IF((MAX('2_evaluate_surveys'!$E25:$AG25)-MIN('2_evaluate_surveys'!$E25:$AG25))=0,0,(('2_evaluate_surveys'!K25-MIN('2_evaluate_surveys'!$E25:$AG25))/(MAX('2_evaluate_surveys'!$E25:$AG25)-MIN('2_evaluate_surveys'!$E25:$AG25))))</f>
        <v>0</v>
      </c>
      <c r="L25" s="105">
        <f>IF((MAX('2_evaluate_surveys'!$E25:$AG25)-MIN('2_evaluate_surveys'!$E25:$AG25))=0,0,(('2_evaluate_surveys'!L25-MIN('2_evaluate_surveys'!$E25:$AG25))/(MAX('2_evaluate_surveys'!$E25:$AG25)-MIN('2_evaluate_surveys'!$E25:$AG25))))</f>
        <v>0</v>
      </c>
      <c r="M25" s="120">
        <f>IF((MAX('2_evaluate_surveys'!$E25:$AG25)-MIN('2_evaluate_surveys'!$E25:$AG25))=0,0,(('2_evaluate_surveys'!M25-MIN('2_evaluate_surveys'!$E25:$AG25))/(MAX('2_evaluate_surveys'!$E25:$AG25)-MIN('2_evaluate_surveys'!$E25:$AG25))))</f>
        <v>0</v>
      </c>
      <c r="N25" s="105">
        <f>IF((MAX('2_evaluate_surveys'!$E25:$AG25)-MIN('2_evaluate_surveys'!$E25:$AG25))=0,0,(('2_evaluate_surveys'!N25-MIN('2_evaluate_surveys'!$E25:$AG25))/(MAX('2_evaluate_surveys'!$E25:$AG25)-MIN('2_evaluate_surveys'!$E25:$AG25))))</f>
        <v>0</v>
      </c>
      <c r="O25" s="105">
        <f>IF((MAX('2_evaluate_surveys'!$E25:$AG25)-MIN('2_evaluate_surveys'!$E25:$AG25))=0,0,(('2_evaluate_surveys'!O25-MIN('2_evaluate_surveys'!$E25:$AG25))/(MAX('2_evaluate_surveys'!$E25:$AG25)-MIN('2_evaluate_surveys'!$E25:$AG25))))</f>
        <v>0</v>
      </c>
      <c r="P25" s="120">
        <f>IF((MAX('2_evaluate_surveys'!$E25:$AG25)-MIN('2_evaluate_surveys'!$E25:$AG25))=0,0,(('2_evaluate_surveys'!P25-MIN('2_evaluate_surveys'!$E25:$AG25))/(MAX('2_evaluate_surveys'!$E25:$AG25)-MIN('2_evaluate_surveys'!$E25:$AG25))))</f>
        <v>0</v>
      </c>
      <c r="Q25" s="105">
        <f>IF((MAX('2_evaluate_surveys'!$E25:$AG25)-MIN('2_evaluate_surveys'!$E25:$AG25))=0,0,(('2_evaluate_surveys'!Q25-MIN('2_evaluate_surveys'!$E25:$AG25))/(MAX('2_evaluate_surveys'!$E25:$AG25)-MIN('2_evaluate_surveys'!$E25:$AG25))))</f>
        <v>1</v>
      </c>
      <c r="R25" s="105">
        <f>IF((MAX('2_evaluate_surveys'!$E25:$AG25)-MIN('2_evaluate_surveys'!$E25:$AG25))=0,0,(('2_evaluate_surveys'!R25-MIN('2_evaluate_surveys'!$E25:$AG25))/(MAX('2_evaluate_surveys'!$E25:$AG25)-MIN('2_evaluate_surveys'!$E25:$AG25))))</f>
        <v>0</v>
      </c>
      <c r="S25" s="120">
        <f>IF((MAX('2_evaluate_surveys'!$E25:$AG25)-MIN('2_evaluate_surveys'!$E25:$AG25))=0,0,(('2_evaluate_surveys'!S25-MIN('2_evaluate_surveys'!$E25:$AG25))/(MAX('2_evaluate_surveys'!$E25:$AG25)-MIN('2_evaluate_surveys'!$E25:$AG25))))</f>
        <v>0</v>
      </c>
      <c r="T25" s="105">
        <f>IF((MAX('2_evaluate_surveys'!$E25:$AG25)-MIN('2_evaluate_surveys'!$E25:$AG25))=0,0,(('2_evaluate_surveys'!T25-MIN('2_evaluate_surveys'!$E25:$AG25))/(MAX('2_evaluate_surveys'!$E25:$AG25)-MIN('2_evaluate_surveys'!$E25:$AG25))))</f>
        <v>0</v>
      </c>
      <c r="U25" s="105">
        <f>IF((MAX('2_evaluate_surveys'!$E25:$AG25)-MIN('2_evaluate_surveys'!$E25:$AG25))=0,0,(('2_evaluate_surveys'!U25-MIN('2_evaluate_surveys'!$E25:$AG25))/(MAX('2_evaluate_surveys'!$E25:$AG25)-MIN('2_evaluate_surveys'!$E25:$AG25))))</f>
        <v>0</v>
      </c>
      <c r="V25" s="120">
        <f>IF((MAX('2_evaluate_surveys'!$E25:$AG25)-MIN('2_evaluate_surveys'!$E25:$AG25))=0,0,(('2_evaluate_surveys'!V25-MIN('2_evaluate_surveys'!$E25:$AG25))/(MAX('2_evaluate_surveys'!$E25:$AG25)-MIN('2_evaluate_surveys'!$E25:$AG25))))</f>
        <v>0</v>
      </c>
      <c r="W25" s="105">
        <f>IF((MAX('2_evaluate_surveys'!$E25:$AG25)-MIN('2_evaluate_surveys'!$E25:$AG25))=0,0,(('2_evaluate_surveys'!W25-MIN('2_evaluate_surveys'!$E25:$AG25))/(MAX('2_evaluate_surveys'!$E25:$AG25)-MIN('2_evaluate_surveys'!$E25:$AG25))))</f>
        <v>1</v>
      </c>
      <c r="X25" s="105">
        <f>IF((MAX('2_evaluate_surveys'!$E25:$AG25)-MIN('2_evaluate_surveys'!$E25:$AG25))=0,0,(('2_evaluate_surveys'!X25-MIN('2_evaluate_surveys'!$E25:$AG25))/(MAX('2_evaluate_surveys'!$E25:$AG25)-MIN('2_evaluate_surveys'!$E25:$AG25))))</f>
        <v>0</v>
      </c>
      <c r="Y25" s="120">
        <f>IF((MAX('2_evaluate_surveys'!$E25:$AG25)-MIN('2_evaluate_surveys'!$E25:$AG25))=0,0,(('2_evaluate_surveys'!Y25-MIN('2_evaluate_surveys'!$E25:$AG25))/(MAX('2_evaluate_surveys'!$E25:$AG25)-MIN('2_evaluate_surveys'!$E25:$AG25))))</f>
        <v>0</v>
      </c>
      <c r="Z25" s="105">
        <f>IF((MAX('2_evaluate_surveys'!$E25:$AG25)-MIN('2_evaluate_surveys'!$E25:$AG25))=0,0,(('2_evaluate_surveys'!Z25-MIN('2_evaluate_surveys'!$E25:$AG25))/(MAX('2_evaluate_surveys'!$E25:$AG25)-MIN('2_evaluate_surveys'!$E25:$AG25))))</f>
        <v>0</v>
      </c>
      <c r="AA25" s="105">
        <f>IF((MAX('2_evaluate_surveys'!$E25:$AG25)-MIN('2_evaluate_surveys'!$E25:$AG25))=0,0,(('2_evaluate_surveys'!AA25-MIN('2_evaluate_surveys'!$E25:$AG25))/(MAX('2_evaluate_surveys'!$E25:$AG25)-MIN('2_evaluate_surveys'!$E25:$AG25))))</f>
        <v>0</v>
      </c>
      <c r="AB25" s="120">
        <f>IF((MAX('2_evaluate_surveys'!$E25:$AG25)-MIN('2_evaluate_surveys'!$E25:$AG25))=0,0,(('2_evaluate_surveys'!AB25-MIN('2_evaluate_surveys'!$E25:$AG25))/(MAX('2_evaluate_surveys'!$E25:$AG25)-MIN('2_evaluate_surveys'!$E25:$AG25))))</f>
        <v>0</v>
      </c>
      <c r="AC25" s="334">
        <f>IF((MAX('2_evaluate_surveys'!$E25:$AG25)-MIN('2_evaluate_surveys'!$E25:$AG25))=0,0,(('2_evaluate_surveys'!AC25-MIN('2_evaluate_surveys'!$E25:$AG25))/(MAX('2_evaluate_surveys'!$E25:$AG25)-MIN('2_evaluate_surveys'!$E25:$AG25))))</f>
        <v>1</v>
      </c>
      <c r="AD25" s="241">
        <f>IF((MAX('2_evaluate_surveys'!$E25:$AG25)-MIN('2_evaluate_surveys'!$E25:$AG25))=0,0,(('2_evaluate_surveys'!AD25-MIN('2_evaluate_surveys'!$E25:$AG25))/(MAX('2_evaluate_surveys'!$E25:$AG25)-MIN('2_evaluate_surveys'!$E25:$AG25))))</f>
        <v>1</v>
      </c>
      <c r="AE25" s="250">
        <f>IF((MAX('2_evaluate_surveys'!$E25:$AG25)-MIN('2_evaluate_surveys'!$E25:$AG25))=0,0,(('2_evaluate_surveys'!AE25-MIN('2_evaluate_surveys'!$E25:$AG25))/(MAX('2_evaluate_surveys'!$E25:$AG25)-MIN('2_evaluate_surveys'!$E25:$AG25))))</f>
        <v>1</v>
      </c>
      <c r="AF25" s="334">
        <f>IF((MAX('2_evaluate_surveys'!$E25:$AG25)-MIN('2_evaluate_surveys'!$E25:$AG25))=0,0,(('2_evaluate_surveys'!AF25-MIN('2_evaluate_surveys'!$E25:$AG25))/(MAX('2_evaluate_surveys'!$E25:$AG25)-MIN('2_evaluate_surveys'!$E25:$AG25))))</f>
        <v>1</v>
      </c>
      <c r="AG25" s="241">
        <f>IF((MAX('2_evaluate_surveys'!$E25:$AG25)-MIN('2_evaluate_surveys'!$E25:$AG25))=0,0,(('2_evaluate_surveys'!AG25-MIN('2_evaluate_surveys'!$E25:$AG25))/(MAX('2_evaluate_surveys'!$E25:$AG25)-MIN('2_evaluate_surveys'!$E25:$AG25))))</f>
        <v>1</v>
      </c>
      <c r="AH25" s="250"/>
      <c r="AI25" s="334"/>
      <c r="AJ25" s="241"/>
      <c r="AK25" s="250"/>
      <c r="AL25" s="334"/>
      <c r="AM25" s="241"/>
      <c r="AN25" s="250"/>
      <c r="AO25" s="334"/>
      <c r="AP25" s="241"/>
      <c r="AQ25" s="250"/>
      <c r="AR25" s="340"/>
      <c r="AS25" s="303"/>
      <c r="AT25" s="250"/>
      <c r="AU25" s="340"/>
      <c r="AV25" s="303"/>
      <c r="AW25" s="250"/>
      <c r="AX25" s="340"/>
      <c r="AY25" s="303"/>
      <c r="AZ25" s="250"/>
      <c r="BA25" s="340"/>
      <c r="BB25" s="303"/>
    </row>
    <row r="26" spans="1:54" s="26" customFormat="1" x14ac:dyDescent="0.2">
      <c r="A26" s="56">
        <v>15</v>
      </c>
      <c r="B26" s="67"/>
      <c r="C26" s="134" t="s">
        <v>91</v>
      </c>
      <c r="D26" s="58" t="s">
        <v>1</v>
      </c>
      <c r="E26" s="105">
        <f>IF((MAX('2_evaluate_surveys'!$E26:$AG26)-MIN('2_evaluate_surveys'!$E26:$AG26))=0,0,(('2_evaluate_surveys'!E26-MIN('2_evaluate_surveys'!$E26:$AG26))/(MAX('2_evaluate_surveys'!$E26:$AG26)-MIN('2_evaluate_surveys'!$E26:$AG26))))</f>
        <v>0</v>
      </c>
      <c r="F26" s="105">
        <f>IF((MAX('2_evaluate_surveys'!$E26:$AG26)-MIN('2_evaluate_surveys'!$E26:$AG26))=0,0,(('2_evaluate_surveys'!F26-MIN('2_evaluate_surveys'!$E26:$AG26))/(MAX('2_evaluate_surveys'!$E26:$AG26)-MIN('2_evaluate_surveys'!$E26:$AG26))))</f>
        <v>0</v>
      </c>
      <c r="G26" s="106">
        <f>IF((MAX('2_evaluate_surveys'!$E26:$AG26)-MIN('2_evaluate_surveys'!$E26:$AG26))=0,0,(('2_evaluate_surveys'!G26-MIN('2_evaluate_surveys'!$E26:$AG26))/(MAX('2_evaluate_surveys'!$E26:$AG26)-MIN('2_evaluate_surveys'!$E26:$AG26))))</f>
        <v>0</v>
      </c>
      <c r="H26" s="105">
        <f>IF((MAX('2_evaluate_surveys'!$E26:$AG26)-MIN('2_evaluate_surveys'!$E26:$AG26))=0,0,(('2_evaluate_surveys'!H26-MIN('2_evaluate_surveys'!$E26:$AG26))/(MAX('2_evaluate_surveys'!$E26:$AG26)-MIN('2_evaluate_surveys'!$E26:$AG26))))</f>
        <v>0</v>
      </c>
      <c r="I26" s="105">
        <f>IF((MAX('2_evaluate_surveys'!$E26:$AG26)-MIN('2_evaluate_surveys'!$E26:$AG26))=0,0,(('2_evaluate_surveys'!I26-MIN('2_evaluate_surveys'!$E26:$AG26))/(MAX('2_evaluate_surveys'!$E26:$AG26)-MIN('2_evaluate_surveys'!$E26:$AG26))))</f>
        <v>0</v>
      </c>
      <c r="J26" s="120">
        <f>IF((MAX('2_evaluate_surveys'!$E26:$AG26)-MIN('2_evaluate_surveys'!$E26:$AG26))=0,0,(('2_evaluate_surveys'!J26-MIN('2_evaluate_surveys'!$E26:$AG26))/(MAX('2_evaluate_surveys'!$E26:$AG26)-MIN('2_evaluate_surveys'!$E26:$AG26))))</f>
        <v>0</v>
      </c>
      <c r="K26" s="105">
        <f>IF((MAX('2_evaluate_surveys'!$E26:$AG26)-MIN('2_evaluate_surveys'!$E26:$AG26))=0,0,(('2_evaluate_surveys'!K26-MIN('2_evaluate_surveys'!$E26:$AG26))/(MAX('2_evaluate_surveys'!$E26:$AG26)-MIN('2_evaluate_surveys'!$E26:$AG26))))</f>
        <v>0</v>
      </c>
      <c r="L26" s="105">
        <f>IF((MAX('2_evaluate_surveys'!$E26:$AG26)-MIN('2_evaluate_surveys'!$E26:$AG26))=0,0,(('2_evaluate_surveys'!L26-MIN('2_evaluate_surveys'!$E26:$AG26))/(MAX('2_evaluate_surveys'!$E26:$AG26)-MIN('2_evaluate_surveys'!$E26:$AG26))))</f>
        <v>0</v>
      </c>
      <c r="M26" s="120">
        <f>IF((MAX('2_evaluate_surveys'!$E26:$AG26)-MIN('2_evaluate_surveys'!$E26:$AG26))=0,0,(('2_evaluate_surveys'!M26-MIN('2_evaluate_surveys'!$E26:$AG26))/(MAX('2_evaluate_surveys'!$E26:$AG26)-MIN('2_evaluate_surveys'!$E26:$AG26))))</f>
        <v>0</v>
      </c>
      <c r="N26" s="105">
        <f>IF((MAX('2_evaluate_surveys'!$E26:$AG26)-MIN('2_evaluate_surveys'!$E26:$AG26))=0,0,(('2_evaluate_surveys'!N26-MIN('2_evaluate_surveys'!$E26:$AG26))/(MAX('2_evaluate_surveys'!$E26:$AG26)-MIN('2_evaluate_surveys'!$E26:$AG26))))</f>
        <v>0</v>
      </c>
      <c r="O26" s="105">
        <f>IF((MAX('2_evaluate_surveys'!$E26:$AG26)-MIN('2_evaluate_surveys'!$E26:$AG26))=0,0,(('2_evaluate_surveys'!O26-MIN('2_evaluate_surveys'!$E26:$AG26))/(MAX('2_evaluate_surveys'!$E26:$AG26)-MIN('2_evaluate_surveys'!$E26:$AG26))))</f>
        <v>0</v>
      </c>
      <c r="P26" s="120">
        <f>IF((MAX('2_evaluate_surveys'!$E26:$AG26)-MIN('2_evaluate_surveys'!$E26:$AG26))=0,0,(('2_evaluate_surveys'!P26-MIN('2_evaluate_surveys'!$E26:$AG26))/(MAX('2_evaluate_surveys'!$E26:$AG26)-MIN('2_evaluate_surveys'!$E26:$AG26))))</f>
        <v>0</v>
      </c>
      <c r="Q26" s="105">
        <f>IF((MAX('2_evaluate_surveys'!$E26:$AG26)-MIN('2_evaluate_surveys'!$E26:$AG26))=0,0,(('2_evaluate_surveys'!Q26-MIN('2_evaluate_surveys'!$E26:$AG26))/(MAX('2_evaluate_surveys'!$E26:$AG26)-MIN('2_evaluate_surveys'!$E26:$AG26))))</f>
        <v>0</v>
      </c>
      <c r="R26" s="105">
        <f>IF((MAX('2_evaluate_surveys'!$E26:$AG26)-MIN('2_evaluate_surveys'!$E26:$AG26))=0,0,(('2_evaluate_surveys'!R26-MIN('2_evaluate_surveys'!$E26:$AG26))/(MAX('2_evaluate_surveys'!$E26:$AG26)-MIN('2_evaluate_surveys'!$E26:$AG26))))</f>
        <v>0</v>
      </c>
      <c r="S26" s="120">
        <f>IF((MAX('2_evaluate_surveys'!$E26:$AG26)-MIN('2_evaluate_surveys'!$E26:$AG26))=0,0,(('2_evaluate_surveys'!S26-MIN('2_evaluate_surveys'!$E26:$AG26))/(MAX('2_evaluate_surveys'!$E26:$AG26)-MIN('2_evaluate_surveys'!$E26:$AG26))))</f>
        <v>0</v>
      </c>
      <c r="T26" s="105">
        <f>IF((MAX('2_evaluate_surveys'!$E26:$AG26)-MIN('2_evaluate_surveys'!$E26:$AG26))=0,0,(('2_evaluate_surveys'!T26-MIN('2_evaluate_surveys'!$E26:$AG26))/(MAX('2_evaluate_surveys'!$E26:$AG26)-MIN('2_evaluate_surveys'!$E26:$AG26))))</f>
        <v>0</v>
      </c>
      <c r="U26" s="105">
        <f>IF((MAX('2_evaluate_surveys'!$E26:$AG26)-MIN('2_evaluate_surveys'!$E26:$AG26))=0,0,(('2_evaluate_surveys'!U26-MIN('2_evaluate_surveys'!$E26:$AG26))/(MAX('2_evaluate_surveys'!$E26:$AG26)-MIN('2_evaluate_surveys'!$E26:$AG26))))</f>
        <v>0</v>
      </c>
      <c r="V26" s="120">
        <f>IF((MAX('2_evaluate_surveys'!$E26:$AG26)-MIN('2_evaluate_surveys'!$E26:$AG26))=0,0,(('2_evaluate_surveys'!V26-MIN('2_evaluate_surveys'!$E26:$AG26))/(MAX('2_evaluate_surveys'!$E26:$AG26)-MIN('2_evaluate_surveys'!$E26:$AG26))))</f>
        <v>0</v>
      </c>
      <c r="W26" s="105">
        <f>IF((MAX('2_evaluate_surveys'!$E26:$AG26)-MIN('2_evaluate_surveys'!$E26:$AG26))=0,0,(('2_evaluate_surveys'!W26-MIN('2_evaluate_surveys'!$E26:$AG26))/(MAX('2_evaluate_surveys'!$E26:$AG26)-MIN('2_evaluate_surveys'!$E26:$AG26))))</f>
        <v>0</v>
      </c>
      <c r="X26" s="105">
        <f>IF((MAX('2_evaluate_surveys'!$E26:$AG26)-MIN('2_evaluate_surveys'!$E26:$AG26))=0,0,(('2_evaluate_surveys'!X26-MIN('2_evaluate_surveys'!$E26:$AG26))/(MAX('2_evaluate_surveys'!$E26:$AG26)-MIN('2_evaluate_surveys'!$E26:$AG26))))</f>
        <v>0</v>
      </c>
      <c r="Y26" s="120">
        <f>IF((MAX('2_evaluate_surveys'!$E26:$AG26)-MIN('2_evaluate_surveys'!$E26:$AG26))=0,0,(('2_evaluate_surveys'!Y26-MIN('2_evaluate_surveys'!$E26:$AG26))/(MAX('2_evaluate_surveys'!$E26:$AG26)-MIN('2_evaluate_surveys'!$E26:$AG26))))</f>
        <v>0</v>
      </c>
      <c r="Z26" s="105">
        <f>IF((MAX('2_evaluate_surveys'!$E26:$AG26)-MIN('2_evaluate_surveys'!$E26:$AG26))=0,0,(('2_evaluate_surveys'!Z26-MIN('2_evaluate_surveys'!$E26:$AG26))/(MAX('2_evaluate_surveys'!$E26:$AG26)-MIN('2_evaluate_surveys'!$E26:$AG26))))</f>
        <v>0</v>
      </c>
      <c r="AA26" s="105">
        <f>IF((MAX('2_evaluate_surveys'!$E26:$AG26)-MIN('2_evaluate_surveys'!$E26:$AG26))=0,0,(('2_evaluate_surveys'!AA26-MIN('2_evaluate_surveys'!$E26:$AG26))/(MAX('2_evaluate_surveys'!$E26:$AG26)-MIN('2_evaluate_surveys'!$E26:$AG26))))</f>
        <v>0</v>
      </c>
      <c r="AB26" s="120">
        <f>IF((MAX('2_evaluate_surveys'!$E26:$AG26)-MIN('2_evaluate_surveys'!$E26:$AG26))=0,0,(('2_evaluate_surveys'!AB26-MIN('2_evaluate_surveys'!$E26:$AG26))/(MAX('2_evaluate_surveys'!$E26:$AG26)-MIN('2_evaluate_surveys'!$E26:$AG26))))</f>
        <v>0</v>
      </c>
      <c r="AC26" s="334">
        <f>IF((MAX('2_evaluate_surveys'!$E26:$AG26)-MIN('2_evaluate_surveys'!$E26:$AG26))=0,0,(('2_evaluate_surveys'!AC26-MIN('2_evaluate_surveys'!$E26:$AG26))/(MAX('2_evaluate_surveys'!$E26:$AG26)-MIN('2_evaluate_surveys'!$E26:$AG26))))</f>
        <v>0</v>
      </c>
      <c r="AD26" s="241">
        <f>IF((MAX('2_evaluate_surveys'!$E26:$AG26)-MIN('2_evaluate_surveys'!$E26:$AG26))=0,0,(('2_evaluate_surveys'!AD26-MIN('2_evaluate_surveys'!$E26:$AG26))/(MAX('2_evaluate_surveys'!$E26:$AG26)-MIN('2_evaluate_surveys'!$E26:$AG26))))</f>
        <v>0</v>
      </c>
      <c r="AE26" s="250">
        <f>IF((MAX('2_evaluate_surveys'!$E26:$AG26)-MIN('2_evaluate_surveys'!$E26:$AG26))=0,0,(('2_evaluate_surveys'!AE26-MIN('2_evaluate_surveys'!$E26:$AG26))/(MAX('2_evaluate_surveys'!$E26:$AG26)-MIN('2_evaluate_surveys'!$E26:$AG26))))</f>
        <v>0</v>
      </c>
      <c r="AF26" s="334">
        <f>IF((MAX('2_evaluate_surveys'!$E26:$AG26)-MIN('2_evaluate_surveys'!$E26:$AG26))=0,0,(('2_evaluate_surveys'!AF26-MIN('2_evaluate_surveys'!$E26:$AG26))/(MAX('2_evaluate_surveys'!$E26:$AG26)-MIN('2_evaluate_surveys'!$E26:$AG26))))</f>
        <v>0</v>
      </c>
      <c r="AG26" s="241">
        <f>IF((MAX('2_evaluate_surveys'!$E26:$AG26)-MIN('2_evaluate_surveys'!$E26:$AG26))=0,0,(('2_evaluate_surveys'!AG26-MIN('2_evaluate_surveys'!$E26:$AG26))/(MAX('2_evaluate_surveys'!$E26:$AG26)-MIN('2_evaluate_surveys'!$E26:$AG26))))</f>
        <v>0</v>
      </c>
      <c r="AH26" s="250"/>
      <c r="AI26" s="334"/>
      <c r="AJ26" s="241"/>
      <c r="AK26" s="250"/>
      <c r="AL26" s="334"/>
      <c r="AM26" s="241"/>
      <c r="AN26" s="250"/>
      <c r="AO26" s="334"/>
      <c r="AP26" s="241"/>
      <c r="AQ26" s="250"/>
      <c r="AR26" s="340"/>
      <c r="AS26" s="303"/>
      <c r="AT26" s="250"/>
      <c r="AU26" s="340"/>
      <c r="AV26" s="303"/>
      <c r="AW26" s="250"/>
      <c r="AX26" s="340"/>
      <c r="AY26" s="303"/>
      <c r="AZ26" s="250"/>
      <c r="BA26" s="340"/>
      <c r="BB26" s="303"/>
    </row>
    <row r="27" spans="1:54" s="26" customFormat="1" x14ac:dyDescent="0.2">
      <c r="A27" s="56">
        <v>16</v>
      </c>
      <c r="B27" s="67"/>
      <c r="C27" s="134" t="s">
        <v>92</v>
      </c>
      <c r="D27" s="58" t="s">
        <v>1</v>
      </c>
      <c r="E27" s="105">
        <f>IF((MAX('2_evaluate_surveys'!$E27:$AG27)-MIN('2_evaluate_surveys'!$E27:$AG27))=0,0,(('2_evaluate_surveys'!E27-MIN('2_evaluate_surveys'!$E27:$AG27))/(MAX('2_evaluate_surveys'!$E27:$AG27)-MIN('2_evaluate_surveys'!$E27:$AG27))))</f>
        <v>0</v>
      </c>
      <c r="F27" s="105">
        <f>IF((MAX('2_evaluate_surveys'!$E27:$AG27)-MIN('2_evaluate_surveys'!$E27:$AG27))=0,0,(('2_evaluate_surveys'!F27-MIN('2_evaluate_surveys'!$E27:$AG27))/(MAX('2_evaluate_surveys'!$E27:$AG27)-MIN('2_evaluate_surveys'!$E27:$AG27))))</f>
        <v>0</v>
      </c>
      <c r="G27" s="106">
        <f>IF((MAX('2_evaluate_surveys'!$E27:$AG27)-MIN('2_evaluate_surveys'!$E27:$AG27))=0,0,(('2_evaluate_surveys'!G27-MIN('2_evaluate_surveys'!$E27:$AG27))/(MAX('2_evaluate_surveys'!$E27:$AG27)-MIN('2_evaluate_surveys'!$E27:$AG27))))</f>
        <v>0</v>
      </c>
      <c r="H27" s="105">
        <f>IF((MAX('2_evaluate_surveys'!$E27:$AG27)-MIN('2_evaluate_surveys'!$E27:$AG27))=0,0,(('2_evaluate_surveys'!H27-MIN('2_evaluate_surveys'!$E27:$AG27))/(MAX('2_evaluate_surveys'!$E27:$AG27)-MIN('2_evaluate_surveys'!$E27:$AG27))))</f>
        <v>0</v>
      </c>
      <c r="I27" s="105">
        <f>IF((MAX('2_evaluate_surveys'!$E27:$AG27)-MIN('2_evaluate_surveys'!$E27:$AG27))=0,0,(('2_evaluate_surveys'!I27-MIN('2_evaluate_surveys'!$E27:$AG27))/(MAX('2_evaluate_surveys'!$E27:$AG27)-MIN('2_evaluate_surveys'!$E27:$AG27))))</f>
        <v>0</v>
      </c>
      <c r="J27" s="120">
        <f>IF((MAX('2_evaluate_surveys'!$E27:$AG27)-MIN('2_evaluate_surveys'!$E27:$AG27))=0,0,(('2_evaluate_surveys'!J27-MIN('2_evaluate_surveys'!$E27:$AG27))/(MAX('2_evaluate_surveys'!$E27:$AG27)-MIN('2_evaluate_surveys'!$E27:$AG27))))</f>
        <v>0</v>
      </c>
      <c r="K27" s="105">
        <f>IF((MAX('2_evaluate_surveys'!$E27:$AG27)-MIN('2_evaluate_surveys'!$E27:$AG27))=0,0,(('2_evaluate_surveys'!K27-MIN('2_evaluate_surveys'!$E27:$AG27))/(MAX('2_evaluate_surveys'!$E27:$AG27)-MIN('2_evaluate_surveys'!$E27:$AG27))))</f>
        <v>0</v>
      </c>
      <c r="L27" s="105">
        <f>IF((MAX('2_evaluate_surveys'!$E27:$AG27)-MIN('2_evaluate_surveys'!$E27:$AG27))=0,0,(('2_evaluate_surveys'!L27-MIN('2_evaluate_surveys'!$E27:$AG27))/(MAX('2_evaluate_surveys'!$E27:$AG27)-MIN('2_evaluate_surveys'!$E27:$AG27))))</f>
        <v>0</v>
      </c>
      <c r="M27" s="120">
        <f>IF((MAX('2_evaluate_surveys'!$E27:$AG27)-MIN('2_evaluate_surveys'!$E27:$AG27))=0,0,(('2_evaluate_surveys'!M27-MIN('2_evaluate_surveys'!$E27:$AG27))/(MAX('2_evaluate_surveys'!$E27:$AG27)-MIN('2_evaluate_surveys'!$E27:$AG27))))</f>
        <v>0</v>
      </c>
      <c r="N27" s="105">
        <f>IF((MAX('2_evaluate_surveys'!$E27:$AG27)-MIN('2_evaluate_surveys'!$E27:$AG27))=0,0,(('2_evaluate_surveys'!N27-MIN('2_evaluate_surveys'!$E27:$AG27))/(MAX('2_evaluate_surveys'!$E27:$AG27)-MIN('2_evaluate_surveys'!$E27:$AG27))))</f>
        <v>0</v>
      </c>
      <c r="O27" s="105">
        <f>IF((MAX('2_evaluate_surveys'!$E27:$AG27)-MIN('2_evaluate_surveys'!$E27:$AG27))=0,0,(('2_evaluate_surveys'!O27-MIN('2_evaluate_surveys'!$E27:$AG27))/(MAX('2_evaluate_surveys'!$E27:$AG27)-MIN('2_evaluate_surveys'!$E27:$AG27))))</f>
        <v>0</v>
      </c>
      <c r="P27" s="120">
        <f>IF((MAX('2_evaluate_surveys'!$E27:$AG27)-MIN('2_evaluate_surveys'!$E27:$AG27))=0,0,(('2_evaluate_surveys'!P27-MIN('2_evaluate_surveys'!$E27:$AG27))/(MAX('2_evaluate_surveys'!$E27:$AG27)-MIN('2_evaluate_surveys'!$E27:$AG27))))</f>
        <v>0</v>
      </c>
      <c r="Q27" s="105">
        <f>IF((MAX('2_evaluate_surveys'!$E27:$AG27)-MIN('2_evaluate_surveys'!$E27:$AG27))=0,0,(('2_evaluate_surveys'!Q27-MIN('2_evaluate_surveys'!$E27:$AG27))/(MAX('2_evaluate_surveys'!$E27:$AG27)-MIN('2_evaluate_surveys'!$E27:$AG27))))</f>
        <v>0</v>
      </c>
      <c r="R27" s="105">
        <f>IF((MAX('2_evaluate_surveys'!$E27:$AG27)-MIN('2_evaluate_surveys'!$E27:$AG27))=0,0,(('2_evaluate_surveys'!R27-MIN('2_evaluate_surveys'!$E27:$AG27))/(MAX('2_evaluate_surveys'!$E27:$AG27)-MIN('2_evaluate_surveys'!$E27:$AG27))))</f>
        <v>0</v>
      </c>
      <c r="S27" s="120">
        <f>IF((MAX('2_evaluate_surveys'!$E27:$AG27)-MIN('2_evaluate_surveys'!$E27:$AG27))=0,0,(('2_evaluate_surveys'!S27-MIN('2_evaluate_surveys'!$E27:$AG27))/(MAX('2_evaluate_surveys'!$E27:$AG27)-MIN('2_evaluate_surveys'!$E27:$AG27))))</f>
        <v>0</v>
      </c>
      <c r="T27" s="105">
        <f>IF((MAX('2_evaluate_surveys'!$E27:$AG27)-MIN('2_evaluate_surveys'!$E27:$AG27))=0,0,(('2_evaluate_surveys'!T27-MIN('2_evaluate_surveys'!$E27:$AG27))/(MAX('2_evaluate_surveys'!$E27:$AG27)-MIN('2_evaluate_surveys'!$E27:$AG27))))</f>
        <v>0</v>
      </c>
      <c r="U27" s="105">
        <f>IF((MAX('2_evaluate_surveys'!$E27:$AG27)-MIN('2_evaluate_surveys'!$E27:$AG27))=0,0,(('2_evaluate_surveys'!U27-MIN('2_evaluate_surveys'!$E27:$AG27))/(MAX('2_evaluate_surveys'!$E27:$AG27)-MIN('2_evaluate_surveys'!$E27:$AG27))))</f>
        <v>0</v>
      </c>
      <c r="V27" s="120">
        <f>IF((MAX('2_evaluate_surveys'!$E27:$AG27)-MIN('2_evaluate_surveys'!$E27:$AG27))=0,0,(('2_evaluate_surveys'!V27-MIN('2_evaluate_surveys'!$E27:$AG27))/(MAX('2_evaluate_surveys'!$E27:$AG27)-MIN('2_evaluate_surveys'!$E27:$AG27))))</f>
        <v>0</v>
      </c>
      <c r="W27" s="105">
        <f>IF((MAX('2_evaluate_surveys'!$E27:$AG27)-MIN('2_evaluate_surveys'!$E27:$AG27))=0,0,(('2_evaluate_surveys'!W27-MIN('2_evaluate_surveys'!$E27:$AG27))/(MAX('2_evaluate_surveys'!$E27:$AG27)-MIN('2_evaluate_surveys'!$E27:$AG27))))</f>
        <v>0</v>
      </c>
      <c r="X27" s="105">
        <f>IF((MAX('2_evaluate_surveys'!$E27:$AG27)-MIN('2_evaluate_surveys'!$E27:$AG27))=0,0,(('2_evaluate_surveys'!X27-MIN('2_evaluate_surveys'!$E27:$AG27))/(MAX('2_evaluate_surveys'!$E27:$AG27)-MIN('2_evaluate_surveys'!$E27:$AG27))))</f>
        <v>0</v>
      </c>
      <c r="Y27" s="120">
        <f>IF((MAX('2_evaluate_surveys'!$E27:$AG27)-MIN('2_evaluate_surveys'!$E27:$AG27))=0,0,(('2_evaluate_surveys'!Y27-MIN('2_evaluate_surveys'!$E27:$AG27))/(MAX('2_evaluate_surveys'!$E27:$AG27)-MIN('2_evaluate_surveys'!$E27:$AG27))))</f>
        <v>0</v>
      </c>
      <c r="Z27" s="105">
        <f>IF((MAX('2_evaluate_surveys'!$E27:$AG27)-MIN('2_evaluate_surveys'!$E27:$AG27))=0,0,(('2_evaluate_surveys'!Z27-MIN('2_evaluate_surveys'!$E27:$AG27))/(MAX('2_evaluate_surveys'!$E27:$AG27)-MIN('2_evaluate_surveys'!$E27:$AG27))))</f>
        <v>0</v>
      </c>
      <c r="AA27" s="105">
        <f>IF((MAX('2_evaluate_surveys'!$E27:$AG27)-MIN('2_evaluate_surveys'!$E27:$AG27))=0,0,(('2_evaluate_surveys'!AA27-MIN('2_evaluate_surveys'!$E27:$AG27))/(MAX('2_evaluate_surveys'!$E27:$AG27)-MIN('2_evaluate_surveys'!$E27:$AG27))))</f>
        <v>0</v>
      </c>
      <c r="AB27" s="120">
        <f>IF((MAX('2_evaluate_surveys'!$E27:$AG27)-MIN('2_evaluate_surveys'!$E27:$AG27))=0,0,(('2_evaluate_surveys'!AB27-MIN('2_evaluate_surveys'!$E27:$AG27))/(MAX('2_evaluate_surveys'!$E27:$AG27)-MIN('2_evaluate_surveys'!$E27:$AG27))))</f>
        <v>0</v>
      </c>
      <c r="AC27" s="334">
        <f>IF((MAX('2_evaluate_surveys'!$E27:$AG27)-MIN('2_evaluate_surveys'!$E27:$AG27))=0,0,(('2_evaluate_surveys'!AC27-MIN('2_evaluate_surveys'!$E27:$AG27))/(MAX('2_evaluate_surveys'!$E27:$AG27)-MIN('2_evaluate_surveys'!$E27:$AG27))))</f>
        <v>0</v>
      </c>
      <c r="AD27" s="241">
        <f>IF((MAX('2_evaluate_surveys'!$E27:$AG27)-MIN('2_evaluate_surveys'!$E27:$AG27))=0,0,(('2_evaluate_surveys'!AD27-MIN('2_evaluate_surveys'!$E27:$AG27))/(MAX('2_evaluate_surveys'!$E27:$AG27)-MIN('2_evaluate_surveys'!$E27:$AG27))))</f>
        <v>0</v>
      </c>
      <c r="AE27" s="250">
        <f>IF((MAX('2_evaluate_surveys'!$E27:$AG27)-MIN('2_evaluate_surveys'!$E27:$AG27))=0,0,(('2_evaluate_surveys'!AE27-MIN('2_evaluate_surveys'!$E27:$AG27))/(MAX('2_evaluate_surveys'!$E27:$AG27)-MIN('2_evaluate_surveys'!$E27:$AG27))))</f>
        <v>0</v>
      </c>
      <c r="AF27" s="334">
        <f>IF((MAX('2_evaluate_surveys'!$E27:$AG27)-MIN('2_evaluate_surveys'!$E27:$AG27))=0,0,(('2_evaluate_surveys'!AF27-MIN('2_evaluate_surveys'!$E27:$AG27))/(MAX('2_evaluate_surveys'!$E27:$AG27)-MIN('2_evaluate_surveys'!$E27:$AG27))))</f>
        <v>0</v>
      </c>
      <c r="AG27" s="241">
        <f>IF((MAX('2_evaluate_surveys'!$E27:$AG27)-MIN('2_evaluate_surveys'!$E27:$AG27))=0,0,(('2_evaluate_surveys'!AG27-MIN('2_evaluate_surveys'!$E27:$AG27))/(MAX('2_evaluate_surveys'!$E27:$AG27)-MIN('2_evaluate_surveys'!$E27:$AG27))))</f>
        <v>0</v>
      </c>
      <c r="AH27" s="250"/>
      <c r="AI27" s="334"/>
      <c r="AJ27" s="241"/>
      <c r="AK27" s="250"/>
      <c r="AL27" s="334"/>
      <c r="AM27" s="241"/>
      <c r="AN27" s="250"/>
      <c r="AO27" s="334"/>
      <c r="AP27" s="241"/>
      <c r="AQ27" s="250"/>
      <c r="AR27" s="340"/>
      <c r="AS27" s="303"/>
      <c r="AT27" s="250"/>
      <c r="AU27" s="340"/>
      <c r="AV27" s="303"/>
      <c r="AW27" s="250"/>
      <c r="AX27" s="340"/>
      <c r="AY27" s="303"/>
      <c r="AZ27" s="250"/>
      <c r="BA27" s="340"/>
      <c r="BB27" s="303"/>
    </row>
    <row r="28" spans="1:54" s="26" customFormat="1" x14ac:dyDescent="0.2">
      <c r="A28" s="72">
        <v>17</v>
      </c>
      <c r="B28" s="67"/>
      <c r="C28" s="134" t="s">
        <v>93</v>
      </c>
      <c r="D28" s="58" t="s">
        <v>1</v>
      </c>
      <c r="E28" s="105">
        <f>IF((MAX('2_evaluate_surveys'!$E28:$AG28)-MIN('2_evaluate_surveys'!$E28:$AG28))=0,0,(('2_evaluate_surveys'!E28-MIN('2_evaluate_surveys'!$E28:$AG28))/(MAX('2_evaluate_surveys'!$E28:$AG28)-MIN('2_evaluate_surveys'!$E28:$AG28))))</f>
        <v>0</v>
      </c>
      <c r="F28" s="105">
        <f>IF((MAX('2_evaluate_surveys'!$E28:$AG28)-MIN('2_evaluate_surveys'!$E28:$AG28))=0,0,(('2_evaluate_surveys'!F28-MIN('2_evaluate_surveys'!$E28:$AG28))/(MAX('2_evaluate_surveys'!$E28:$AG28)-MIN('2_evaluate_surveys'!$E28:$AG28))))</f>
        <v>0</v>
      </c>
      <c r="G28" s="106">
        <f>IF((MAX('2_evaluate_surveys'!$E28:$AG28)-MIN('2_evaluate_surveys'!$E28:$AG28))=0,0,(('2_evaluate_surveys'!G28-MIN('2_evaluate_surveys'!$E28:$AG28))/(MAX('2_evaluate_surveys'!$E28:$AG28)-MIN('2_evaluate_surveys'!$E28:$AG28))))</f>
        <v>0</v>
      </c>
      <c r="H28" s="105">
        <f>IF((MAX('2_evaluate_surveys'!$E28:$AG28)-MIN('2_evaluate_surveys'!$E28:$AG28))=0,0,(('2_evaluate_surveys'!H28-MIN('2_evaluate_surveys'!$E28:$AG28))/(MAX('2_evaluate_surveys'!$E28:$AG28)-MIN('2_evaluate_surveys'!$E28:$AG28))))</f>
        <v>0</v>
      </c>
      <c r="I28" s="105">
        <f>IF((MAX('2_evaluate_surveys'!$E28:$AG28)-MIN('2_evaluate_surveys'!$E28:$AG28))=0,0,(('2_evaluate_surveys'!I28-MIN('2_evaluate_surveys'!$E28:$AG28))/(MAX('2_evaluate_surveys'!$E28:$AG28)-MIN('2_evaluate_surveys'!$E28:$AG28))))</f>
        <v>0</v>
      </c>
      <c r="J28" s="120">
        <f>IF((MAX('2_evaluate_surveys'!$E28:$AG28)-MIN('2_evaluate_surveys'!$E28:$AG28))=0,0,(('2_evaluate_surveys'!J28-MIN('2_evaluate_surveys'!$E28:$AG28))/(MAX('2_evaluate_surveys'!$E28:$AG28)-MIN('2_evaluate_surveys'!$E28:$AG28))))</f>
        <v>0</v>
      </c>
      <c r="K28" s="105">
        <f>IF((MAX('2_evaluate_surveys'!$E28:$AG28)-MIN('2_evaluate_surveys'!$E28:$AG28))=0,0,(('2_evaluate_surveys'!K28-MIN('2_evaluate_surveys'!$E28:$AG28))/(MAX('2_evaluate_surveys'!$E28:$AG28)-MIN('2_evaluate_surveys'!$E28:$AG28))))</f>
        <v>0</v>
      </c>
      <c r="L28" s="105">
        <f>IF((MAX('2_evaluate_surveys'!$E28:$AG28)-MIN('2_evaluate_surveys'!$E28:$AG28))=0,0,(('2_evaluate_surveys'!L28-MIN('2_evaluate_surveys'!$E28:$AG28))/(MAX('2_evaluate_surveys'!$E28:$AG28)-MIN('2_evaluate_surveys'!$E28:$AG28))))</f>
        <v>0</v>
      </c>
      <c r="M28" s="120">
        <f>IF((MAX('2_evaluate_surveys'!$E28:$AG28)-MIN('2_evaluate_surveys'!$E28:$AG28))=0,0,(('2_evaluate_surveys'!M28-MIN('2_evaluate_surveys'!$E28:$AG28))/(MAX('2_evaluate_surveys'!$E28:$AG28)-MIN('2_evaluate_surveys'!$E28:$AG28))))</f>
        <v>0</v>
      </c>
      <c r="N28" s="105">
        <f>IF((MAX('2_evaluate_surveys'!$E28:$AG28)-MIN('2_evaluate_surveys'!$E28:$AG28))=0,0,(('2_evaluate_surveys'!N28-MIN('2_evaluate_surveys'!$E28:$AG28))/(MAX('2_evaluate_surveys'!$E28:$AG28)-MIN('2_evaluate_surveys'!$E28:$AG28))))</f>
        <v>0</v>
      </c>
      <c r="O28" s="105">
        <f>IF((MAX('2_evaluate_surveys'!$E28:$AG28)-MIN('2_evaluate_surveys'!$E28:$AG28))=0,0,(('2_evaluate_surveys'!O28-MIN('2_evaluate_surveys'!$E28:$AG28))/(MAX('2_evaluate_surveys'!$E28:$AG28)-MIN('2_evaluate_surveys'!$E28:$AG28))))</f>
        <v>0</v>
      </c>
      <c r="P28" s="120">
        <f>IF((MAX('2_evaluate_surveys'!$E28:$AG28)-MIN('2_evaluate_surveys'!$E28:$AG28))=0,0,(('2_evaluate_surveys'!P28-MIN('2_evaluate_surveys'!$E28:$AG28))/(MAX('2_evaluate_surveys'!$E28:$AG28)-MIN('2_evaluate_surveys'!$E28:$AG28))))</f>
        <v>0</v>
      </c>
      <c r="Q28" s="105">
        <f>IF((MAX('2_evaluate_surveys'!$E28:$AG28)-MIN('2_evaluate_surveys'!$E28:$AG28))=0,0,(('2_evaluate_surveys'!Q28-MIN('2_evaluate_surveys'!$E28:$AG28))/(MAX('2_evaluate_surveys'!$E28:$AG28)-MIN('2_evaluate_surveys'!$E28:$AG28))))</f>
        <v>0</v>
      </c>
      <c r="R28" s="105">
        <f>IF((MAX('2_evaluate_surveys'!$E28:$AG28)-MIN('2_evaluate_surveys'!$E28:$AG28))=0,0,(('2_evaluate_surveys'!R28-MIN('2_evaluate_surveys'!$E28:$AG28))/(MAX('2_evaluate_surveys'!$E28:$AG28)-MIN('2_evaluate_surveys'!$E28:$AG28))))</f>
        <v>0</v>
      </c>
      <c r="S28" s="120">
        <f>IF((MAX('2_evaluate_surveys'!$E28:$AG28)-MIN('2_evaluate_surveys'!$E28:$AG28))=0,0,(('2_evaluate_surveys'!S28-MIN('2_evaluate_surveys'!$E28:$AG28))/(MAX('2_evaluate_surveys'!$E28:$AG28)-MIN('2_evaluate_surveys'!$E28:$AG28))))</f>
        <v>0</v>
      </c>
      <c r="T28" s="105">
        <f>IF((MAX('2_evaluate_surveys'!$E28:$AG28)-MIN('2_evaluate_surveys'!$E28:$AG28))=0,0,(('2_evaluate_surveys'!T28-MIN('2_evaluate_surveys'!$E28:$AG28))/(MAX('2_evaluate_surveys'!$E28:$AG28)-MIN('2_evaluate_surveys'!$E28:$AG28))))</f>
        <v>0</v>
      </c>
      <c r="U28" s="105">
        <f>IF((MAX('2_evaluate_surveys'!$E28:$AG28)-MIN('2_evaluate_surveys'!$E28:$AG28))=0,0,(('2_evaluate_surveys'!U28-MIN('2_evaluate_surveys'!$E28:$AG28))/(MAX('2_evaluate_surveys'!$E28:$AG28)-MIN('2_evaluate_surveys'!$E28:$AG28))))</f>
        <v>0</v>
      </c>
      <c r="V28" s="120">
        <f>IF((MAX('2_evaluate_surveys'!$E28:$AG28)-MIN('2_evaluate_surveys'!$E28:$AG28))=0,0,(('2_evaluate_surveys'!V28-MIN('2_evaluate_surveys'!$E28:$AG28))/(MAX('2_evaluate_surveys'!$E28:$AG28)-MIN('2_evaluate_surveys'!$E28:$AG28))))</f>
        <v>0</v>
      </c>
      <c r="W28" s="105">
        <f>IF((MAX('2_evaluate_surveys'!$E28:$AG28)-MIN('2_evaluate_surveys'!$E28:$AG28))=0,0,(('2_evaluate_surveys'!W28-MIN('2_evaluate_surveys'!$E28:$AG28))/(MAX('2_evaluate_surveys'!$E28:$AG28)-MIN('2_evaluate_surveys'!$E28:$AG28))))</f>
        <v>0</v>
      </c>
      <c r="X28" s="105">
        <f>IF((MAX('2_evaluate_surveys'!$E28:$AG28)-MIN('2_evaluate_surveys'!$E28:$AG28))=0,0,(('2_evaluate_surveys'!X28-MIN('2_evaluate_surveys'!$E28:$AG28))/(MAX('2_evaluate_surveys'!$E28:$AG28)-MIN('2_evaluate_surveys'!$E28:$AG28))))</f>
        <v>0</v>
      </c>
      <c r="Y28" s="120">
        <f>IF((MAX('2_evaluate_surveys'!$E28:$AG28)-MIN('2_evaluate_surveys'!$E28:$AG28))=0,0,(('2_evaluate_surveys'!Y28-MIN('2_evaluate_surveys'!$E28:$AG28))/(MAX('2_evaluate_surveys'!$E28:$AG28)-MIN('2_evaluate_surveys'!$E28:$AG28))))</f>
        <v>0</v>
      </c>
      <c r="Z28" s="105">
        <f>IF((MAX('2_evaluate_surveys'!$E28:$AG28)-MIN('2_evaluate_surveys'!$E28:$AG28))=0,0,(('2_evaluate_surveys'!Z28-MIN('2_evaluate_surveys'!$E28:$AG28))/(MAX('2_evaluate_surveys'!$E28:$AG28)-MIN('2_evaluate_surveys'!$E28:$AG28))))</f>
        <v>0</v>
      </c>
      <c r="AA28" s="105">
        <f>IF((MAX('2_evaluate_surveys'!$E28:$AG28)-MIN('2_evaluate_surveys'!$E28:$AG28))=0,0,(('2_evaluate_surveys'!AA28-MIN('2_evaluate_surveys'!$E28:$AG28))/(MAX('2_evaluate_surveys'!$E28:$AG28)-MIN('2_evaluate_surveys'!$E28:$AG28))))</f>
        <v>0</v>
      </c>
      <c r="AB28" s="120">
        <f>IF((MAX('2_evaluate_surveys'!$E28:$AG28)-MIN('2_evaluate_surveys'!$E28:$AG28))=0,0,(('2_evaluate_surveys'!AB28-MIN('2_evaluate_surveys'!$E28:$AG28))/(MAX('2_evaluate_surveys'!$E28:$AG28)-MIN('2_evaluate_surveys'!$E28:$AG28))))</f>
        <v>0</v>
      </c>
      <c r="AC28" s="334">
        <f>IF((MAX('2_evaluate_surveys'!$E28:$AG28)-MIN('2_evaluate_surveys'!$E28:$AG28))=0,0,(('2_evaluate_surveys'!AC28-MIN('2_evaluate_surveys'!$E28:$AG28))/(MAX('2_evaluate_surveys'!$E28:$AG28)-MIN('2_evaluate_surveys'!$E28:$AG28))))</f>
        <v>0</v>
      </c>
      <c r="AD28" s="241">
        <f>IF((MAX('2_evaluate_surveys'!$E28:$AG28)-MIN('2_evaluate_surveys'!$E28:$AG28))=0,0,(('2_evaluate_surveys'!AD28-MIN('2_evaluate_surveys'!$E28:$AG28))/(MAX('2_evaluate_surveys'!$E28:$AG28)-MIN('2_evaluate_surveys'!$E28:$AG28))))</f>
        <v>0</v>
      </c>
      <c r="AE28" s="250">
        <f>IF((MAX('2_evaluate_surveys'!$E28:$AG28)-MIN('2_evaluate_surveys'!$E28:$AG28))=0,0,(('2_evaluate_surveys'!AE28-MIN('2_evaluate_surveys'!$E28:$AG28))/(MAX('2_evaluate_surveys'!$E28:$AG28)-MIN('2_evaluate_surveys'!$E28:$AG28))))</f>
        <v>0</v>
      </c>
      <c r="AF28" s="334">
        <f>IF((MAX('2_evaluate_surveys'!$E28:$AG28)-MIN('2_evaluate_surveys'!$E28:$AG28))=0,0,(('2_evaluate_surveys'!AF28-MIN('2_evaluate_surveys'!$E28:$AG28))/(MAX('2_evaluate_surveys'!$E28:$AG28)-MIN('2_evaluate_surveys'!$E28:$AG28))))</f>
        <v>0</v>
      </c>
      <c r="AG28" s="241">
        <f>IF((MAX('2_evaluate_surveys'!$E28:$AG28)-MIN('2_evaluate_surveys'!$E28:$AG28))=0,0,(('2_evaluate_surveys'!AG28-MIN('2_evaluate_surveys'!$E28:$AG28))/(MAX('2_evaluate_surveys'!$E28:$AG28)-MIN('2_evaluate_surveys'!$E28:$AG28))))</f>
        <v>0</v>
      </c>
      <c r="AH28" s="250"/>
      <c r="AI28" s="334"/>
      <c r="AJ28" s="241"/>
      <c r="AK28" s="250"/>
      <c r="AL28" s="334"/>
      <c r="AM28" s="241"/>
      <c r="AN28" s="250"/>
      <c r="AO28" s="334"/>
      <c r="AP28" s="241"/>
      <c r="AQ28" s="250"/>
      <c r="AR28" s="340"/>
      <c r="AS28" s="303"/>
      <c r="AT28" s="250"/>
      <c r="AU28" s="340"/>
      <c r="AV28" s="303"/>
      <c r="AW28" s="250"/>
      <c r="AX28" s="340"/>
      <c r="AY28" s="303"/>
      <c r="AZ28" s="250"/>
      <c r="BA28" s="340"/>
      <c r="BB28" s="303"/>
    </row>
    <row r="29" spans="1:54" s="26" customFormat="1" x14ac:dyDescent="0.2">
      <c r="A29" s="72">
        <v>18</v>
      </c>
      <c r="B29" s="67"/>
      <c r="C29" s="134" t="s">
        <v>94</v>
      </c>
      <c r="D29" s="58" t="s">
        <v>1</v>
      </c>
      <c r="E29" s="105">
        <f>IF((MAX('2_evaluate_surveys'!$E29:$AG29)-MIN('2_evaluate_surveys'!$E29:$AG29))=0,0,(('2_evaluate_surveys'!E29-MIN('2_evaluate_surveys'!$E29:$AG29))/(MAX('2_evaluate_surveys'!$E29:$AG29)-MIN('2_evaluate_surveys'!$E29:$AG29))))</f>
        <v>0</v>
      </c>
      <c r="F29" s="105">
        <f>IF((MAX('2_evaluate_surveys'!$E29:$AG29)-MIN('2_evaluate_surveys'!$E29:$AG29))=0,0,(('2_evaluate_surveys'!F29-MIN('2_evaluate_surveys'!$E29:$AG29))/(MAX('2_evaluate_surveys'!$E29:$AG29)-MIN('2_evaluate_surveys'!$E29:$AG29))))</f>
        <v>1</v>
      </c>
      <c r="G29" s="106">
        <f>IF((MAX('2_evaluate_surveys'!$E29:$AG29)-MIN('2_evaluate_surveys'!$E29:$AG29))=0,0,(('2_evaluate_surveys'!G29-MIN('2_evaluate_surveys'!$E29:$AG29))/(MAX('2_evaluate_surveys'!$E29:$AG29)-MIN('2_evaluate_surveys'!$E29:$AG29))))</f>
        <v>0.5</v>
      </c>
      <c r="H29" s="105">
        <f>IF((MAX('2_evaluate_surveys'!$E29:$AG29)-MIN('2_evaluate_surveys'!$E29:$AG29))=0,0,(('2_evaluate_surveys'!H29-MIN('2_evaluate_surveys'!$E29:$AG29))/(MAX('2_evaluate_surveys'!$E29:$AG29)-MIN('2_evaluate_surveys'!$E29:$AG29))))</f>
        <v>0</v>
      </c>
      <c r="I29" s="105">
        <f>IF((MAX('2_evaluate_surveys'!$E29:$AG29)-MIN('2_evaluate_surveys'!$E29:$AG29))=0,0,(('2_evaluate_surveys'!I29-MIN('2_evaluate_surveys'!$E29:$AG29))/(MAX('2_evaluate_surveys'!$E29:$AG29)-MIN('2_evaluate_surveys'!$E29:$AG29))))</f>
        <v>1</v>
      </c>
      <c r="J29" s="120">
        <f>IF((MAX('2_evaluate_surveys'!$E29:$AG29)-MIN('2_evaluate_surveys'!$E29:$AG29))=0,0,(('2_evaluate_surveys'!J29-MIN('2_evaluate_surveys'!$E29:$AG29))/(MAX('2_evaluate_surveys'!$E29:$AG29)-MIN('2_evaluate_surveys'!$E29:$AG29))))</f>
        <v>0.5</v>
      </c>
      <c r="K29" s="105">
        <f>IF((MAX('2_evaluate_surveys'!$E29:$AG29)-MIN('2_evaluate_surveys'!$E29:$AG29))=0,0,(('2_evaluate_surveys'!K29-MIN('2_evaluate_surveys'!$E29:$AG29))/(MAX('2_evaluate_surveys'!$E29:$AG29)-MIN('2_evaluate_surveys'!$E29:$AG29))))</f>
        <v>1</v>
      </c>
      <c r="L29" s="105">
        <f>IF((MAX('2_evaluate_surveys'!$E29:$AG29)-MIN('2_evaluate_surveys'!$E29:$AG29))=0,0,(('2_evaluate_surveys'!L29-MIN('2_evaluate_surveys'!$E29:$AG29))/(MAX('2_evaluate_surveys'!$E29:$AG29)-MIN('2_evaluate_surveys'!$E29:$AG29))))</f>
        <v>1</v>
      </c>
      <c r="M29" s="120">
        <f>IF((MAX('2_evaluate_surveys'!$E29:$AG29)-MIN('2_evaluate_surveys'!$E29:$AG29))=0,0,(('2_evaluate_surveys'!M29-MIN('2_evaluate_surveys'!$E29:$AG29))/(MAX('2_evaluate_surveys'!$E29:$AG29)-MIN('2_evaluate_surveys'!$E29:$AG29))))</f>
        <v>0</v>
      </c>
      <c r="N29" s="105">
        <f>IF((MAX('2_evaluate_surveys'!$E29:$AG29)-MIN('2_evaluate_surveys'!$E29:$AG29))=0,0,(('2_evaluate_surveys'!N29-MIN('2_evaluate_surveys'!$E29:$AG29))/(MAX('2_evaluate_surveys'!$E29:$AG29)-MIN('2_evaluate_surveys'!$E29:$AG29))))</f>
        <v>1</v>
      </c>
      <c r="O29" s="105">
        <f>IF((MAX('2_evaluate_surveys'!$E29:$AG29)-MIN('2_evaluate_surveys'!$E29:$AG29))=0,0,(('2_evaluate_surveys'!O29-MIN('2_evaluate_surveys'!$E29:$AG29))/(MAX('2_evaluate_surveys'!$E29:$AG29)-MIN('2_evaluate_surveys'!$E29:$AG29))))</f>
        <v>0</v>
      </c>
      <c r="P29" s="120">
        <f>IF((MAX('2_evaluate_surveys'!$E29:$AG29)-MIN('2_evaluate_surveys'!$E29:$AG29))=0,0,(('2_evaluate_surveys'!P29-MIN('2_evaluate_surveys'!$E29:$AG29))/(MAX('2_evaluate_surveys'!$E29:$AG29)-MIN('2_evaluate_surveys'!$E29:$AG29))))</f>
        <v>1</v>
      </c>
      <c r="Q29" s="105">
        <f>IF((MAX('2_evaluate_surveys'!$E29:$AG29)-MIN('2_evaluate_surveys'!$E29:$AG29))=0,0,(('2_evaluate_surveys'!Q29-MIN('2_evaluate_surveys'!$E29:$AG29))/(MAX('2_evaluate_surveys'!$E29:$AG29)-MIN('2_evaluate_surveys'!$E29:$AG29))))</f>
        <v>0.5</v>
      </c>
      <c r="R29" s="105">
        <f>IF((MAX('2_evaluate_surveys'!$E29:$AG29)-MIN('2_evaluate_surveys'!$E29:$AG29))=0,0,(('2_evaluate_surveys'!R29-MIN('2_evaluate_surveys'!$E29:$AG29))/(MAX('2_evaluate_surveys'!$E29:$AG29)-MIN('2_evaluate_surveys'!$E29:$AG29))))</f>
        <v>1</v>
      </c>
      <c r="S29" s="120">
        <f>IF((MAX('2_evaluate_surveys'!$E29:$AG29)-MIN('2_evaluate_surveys'!$E29:$AG29))=0,0,(('2_evaluate_surveys'!S29-MIN('2_evaluate_surveys'!$E29:$AG29))/(MAX('2_evaluate_surveys'!$E29:$AG29)-MIN('2_evaluate_surveys'!$E29:$AG29))))</f>
        <v>1</v>
      </c>
      <c r="T29" s="105">
        <f>IF((MAX('2_evaluate_surveys'!$E29:$AG29)-MIN('2_evaluate_surveys'!$E29:$AG29))=0,0,(('2_evaluate_surveys'!T29-MIN('2_evaluate_surveys'!$E29:$AG29))/(MAX('2_evaluate_surveys'!$E29:$AG29)-MIN('2_evaluate_surveys'!$E29:$AG29))))</f>
        <v>1</v>
      </c>
      <c r="U29" s="105">
        <f>IF((MAX('2_evaluate_surveys'!$E29:$AG29)-MIN('2_evaluate_surveys'!$E29:$AG29))=0,0,(('2_evaluate_surveys'!U29-MIN('2_evaluate_surveys'!$E29:$AG29))/(MAX('2_evaluate_surveys'!$E29:$AG29)-MIN('2_evaluate_surveys'!$E29:$AG29))))</f>
        <v>1</v>
      </c>
      <c r="V29" s="120">
        <f>IF((MAX('2_evaluate_surveys'!$E29:$AG29)-MIN('2_evaluate_surveys'!$E29:$AG29))=0,0,(('2_evaluate_surveys'!V29-MIN('2_evaluate_surveys'!$E29:$AG29))/(MAX('2_evaluate_surveys'!$E29:$AG29)-MIN('2_evaluate_surveys'!$E29:$AG29))))</f>
        <v>1</v>
      </c>
      <c r="W29" s="105">
        <f>IF((MAX('2_evaluate_surveys'!$E29:$AG29)-MIN('2_evaluate_surveys'!$E29:$AG29))=0,0,(('2_evaluate_surveys'!W29-MIN('2_evaluate_surveys'!$E29:$AG29))/(MAX('2_evaluate_surveys'!$E29:$AG29)-MIN('2_evaluate_surveys'!$E29:$AG29))))</f>
        <v>0</v>
      </c>
      <c r="X29" s="105">
        <f>IF((MAX('2_evaluate_surveys'!$E29:$AG29)-MIN('2_evaluate_surveys'!$E29:$AG29))=0,0,(('2_evaluate_surveys'!X29-MIN('2_evaluate_surveys'!$E29:$AG29))/(MAX('2_evaluate_surveys'!$E29:$AG29)-MIN('2_evaluate_surveys'!$E29:$AG29))))</f>
        <v>1</v>
      </c>
      <c r="Y29" s="120">
        <f>IF((MAX('2_evaluate_surveys'!$E29:$AG29)-MIN('2_evaluate_surveys'!$E29:$AG29))=0,0,(('2_evaluate_surveys'!Y29-MIN('2_evaluate_surveys'!$E29:$AG29))/(MAX('2_evaluate_surveys'!$E29:$AG29)-MIN('2_evaluate_surveys'!$E29:$AG29))))</f>
        <v>0</v>
      </c>
      <c r="Z29" s="105">
        <f>IF((MAX('2_evaluate_surveys'!$E29:$AG29)-MIN('2_evaluate_surveys'!$E29:$AG29))=0,0,(('2_evaluate_surveys'!Z29-MIN('2_evaluate_surveys'!$E29:$AG29))/(MAX('2_evaluate_surveys'!$E29:$AG29)-MIN('2_evaluate_surveys'!$E29:$AG29))))</f>
        <v>1</v>
      </c>
      <c r="AA29" s="105">
        <f>IF((MAX('2_evaluate_surveys'!$E29:$AG29)-MIN('2_evaluate_surveys'!$E29:$AG29))=0,0,(('2_evaluate_surveys'!AA29-MIN('2_evaluate_surveys'!$E29:$AG29))/(MAX('2_evaluate_surveys'!$E29:$AG29)-MIN('2_evaluate_surveys'!$E29:$AG29))))</f>
        <v>1</v>
      </c>
      <c r="AB29" s="120">
        <f>IF((MAX('2_evaluate_surveys'!$E29:$AG29)-MIN('2_evaluate_surveys'!$E29:$AG29))=0,0,(('2_evaluate_surveys'!AB29-MIN('2_evaluate_surveys'!$E29:$AG29))/(MAX('2_evaluate_surveys'!$E29:$AG29)-MIN('2_evaluate_surveys'!$E29:$AG29))))</f>
        <v>1</v>
      </c>
      <c r="AC29" s="334">
        <f>IF((MAX('2_evaluate_surveys'!$E29:$AG29)-MIN('2_evaluate_surveys'!$E29:$AG29))=0,0,(('2_evaluate_surveys'!AC29-MIN('2_evaluate_surveys'!$E29:$AG29))/(MAX('2_evaluate_surveys'!$E29:$AG29)-MIN('2_evaluate_surveys'!$E29:$AG29))))</f>
        <v>0</v>
      </c>
      <c r="AD29" s="241">
        <f>IF((MAX('2_evaluate_surveys'!$E29:$AG29)-MIN('2_evaluate_surveys'!$E29:$AG29))=0,0,(('2_evaluate_surveys'!AD29-MIN('2_evaluate_surveys'!$E29:$AG29))/(MAX('2_evaluate_surveys'!$E29:$AG29)-MIN('2_evaluate_surveys'!$E29:$AG29))))</f>
        <v>0.5</v>
      </c>
      <c r="AE29" s="250">
        <f>IF((MAX('2_evaluate_surveys'!$E29:$AG29)-MIN('2_evaluate_surveys'!$E29:$AG29))=0,0,(('2_evaluate_surveys'!AE29-MIN('2_evaluate_surveys'!$E29:$AG29))/(MAX('2_evaluate_surveys'!$E29:$AG29)-MIN('2_evaluate_surveys'!$E29:$AG29))))</f>
        <v>1</v>
      </c>
      <c r="AF29" s="334">
        <f>IF((MAX('2_evaluate_surveys'!$E29:$AG29)-MIN('2_evaluate_surveys'!$E29:$AG29))=0,0,(('2_evaluate_surveys'!AF29-MIN('2_evaluate_surveys'!$E29:$AG29))/(MAX('2_evaluate_surveys'!$E29:$AG29)-MIN('2_evaluate_surveys'!$E29:$AG29))))</f>
        <v>0.5</v>
      </c>
      <c r="AG29" s="241">
        <f>IF((MAX('2_evaluate_surveys'!$E29:$AG29)-MIN('2_evaluate_surveys'!$E29:$AG29))=0,0,(('2_evaluate_surveys'!AG29-MIN('2_evaluate_surveys'!$E29:$AG29))/(MAX('2_evaluate_surveys'!$E29:$AG29)-MIN('2_evaluate_surveys'!$E29:$AG29))))</f>
        <v>0</v>
      </c>
      <c r="AH29" s="250"/>
      <c r="AI29" s="334"/>
      <c r="AJ29" s="241"/>
      <c r="AK29" s="250"/>
      <c r="AL29" s="334"/>
      <c r="AM29" s="241"/>
      <c r="AN29" s="250"/>
      <c r="AO29" s="334"/>
      <c r="AP29" s="241"/>
      <c r="AQ29" s="250"/>
      <c r="AR29" s="340"/>
      <c r="AS29" s="303"/>
      <c r="AT29" s="250"/>
      <c r="AU29" s="340"/>
      <c r="AV29" s="303"/>
      <c r="AW29" s="250"/>
      <c r="AX29" s="340"/>
      <c r="AY29" s="303"/>
      <c r="AZ29" s="250"/>
      <c r="BA29" s="340"/>
      <c r="BB29" s="303"/>
    </row>
    <row r="30" spans="1:54" s="26" customFormat="1" x14ac:dyDescent="0.2">
      <c r="A30" s="72">
        <v>19</v>
      </c>
      <c r="B30" s="68" t="s">
        <v>21</v>
      </c>
      <c r="C30" s="133" t="s">
        <v>95</v>
      </c>
      <c r="D30" s="58" t="s">
        <v>1</v>
      </c>
      <c r="E30" s="107">
        <f>IF((MAX('2_evaluate_surveys'!$E30:$AG30)-MIN('2_evaluate_surveys'!$E30:$AG30))=0,0,(('2_evaluate_surveys'!E30-MIN('2_evaluate_surveys'!$E30:$AG30))/(MAX('2_evaluate_surveys'!$E30:$AG30)-MIN('2_evaluate_surveys'!$E30:$AG30))))</f>
        <v>1</v>
      </c>
      <c r="F30" s="107">
        <f>IF((MAX('2_evaluate_surveys'!$E30:$AG30)-MIN('2_evaluate_surveys'!$E30:$AG30))=0,0,(('2_evaluate_surveys'!F30-MIN('2_evaluate_surveys'!$E30:$AG30))/(MAX('2_evaluate_surveys'!$E30:$AG30)-MIN('2_evaluate_surveys'!$E30:$AG30))))</f>
        <v>1</v>
      </c>
      <c r="G30" s="108">
        <f>IF((MAX('2_evaluate_surveys'!$E30:$AG30)-MIN('2_evaluate_surveys'!$E30:$AG30))=0,0,(('2_evaluate_surveys'!G30-MIN('2_evaluate_surveys'!$E30:$AG30))/(MAX('2_evaluate_surveys'!$E30:$AG30)-MIN('2_evaluate_surveys'!$E30:$AG30))))</f>
        <v>1</v>
      </c>
      <c r="H30" s="107">
        <f>IF((MAX('2_evaluate_surveys'!$E30:$AG30)-MIN('2_evaluate_surveys'!$E30:$AG30))=0,0,(('2_evaluate_surveys'!H30-MIN('2_evaluate_surveys'!$E30:$AG30))/(MAX('2_evaluate_surveys'!$E30:$AG30)-MIN('2_evaluate_surveys'!$E30:$AG30))))</f>
        <v>0.33333333333333331</v>
      </c>
      <c r="I30" s="107">
        <f>IF((MAX('2_evaluate_surveys'!$E30:$AG30)-MIN('2_evaluate_surveys'!$E30:$AG30))=0,0,(('2_evaluate_surveys'!I30-MIN('2_evaluate_surveys'!$E30:$AG30))/(MAX('2_evaluate_surveys'!$E30:$AG30)-MIN('2_evaluate_surveys'!$E30:$AG30))))</f>
        <v>1</v>
      </c>
      <c r="J30" s="113">
        <f>IF((MAX('2_evaluate_surveys'!$E30:$AG30)-MIN('2_evaluate_surveys'!$E30:$AG30))=0,0,(('2_evaluate_surveys'!J30-MIN('2_evaluate_surveys'!$E30:$AG30))/(MAX('2_evaluate_surveys'!$E30:$AG30)-MIN('2_evaluate_surveys'!$E30:$AG30))))</f>
        <v>0.33333333333333331</v>
      </c>
      <c r="K30" s="107">
        <f>IF((MAX('2_evaluate_surveys'!$E30:$AG30)-MIN('2_evaluate_surveys'!$E30:$AG30))=0,0,(('2_evaluate_surveys'!K30-MIN('2_evaluate_surveys'!$E30:$AG30))/(MAX('2_evaluate_surveys'!$E30:$AG30)-MIN('2_evaluate_surveys'!$E30:$AG30))))</f>
        <v>1</v>
      </c>
      <c r="L30" s="107">
        <f>IF((MAX('2_evaluate_surveys'!$E30:$AG30)-MIN('2_evaluate_surveys'!$E30:$AG30))=0,0,(('2_evaluate_surveys'!L30-MIN('2_evaluate_surveys'!$E30:$AG30))/(MAX('2_evaluate_surveys'!$E30:$AG30)-MIN('2_evaluate_surveys'!$E30:$AG30))))</f>
        <v>1</v>
      </c>
      <c r="M30" s="113">
        <f>IF((MAX('2_evaluate_surveys'!$E30:$AG30)-MIN('2_evaluate_surveys'!$E30:$AG30))=0,0,(('2_evaluate_surveys'!M30-MIN('2_evaluate_surveys'!$E30:$AG30))/(MAX('2_evaluate_surveys'!$E30:$AG30)-MIN('2_evaluate_surveys'!$E30:$AG30))))</f>
        <v>0.33333333333333331</v>
      </c>
      <c r="N30" s="107">
        <f>IF((MAX('2_evaluate_surveys'!$E30:$AG30)-MIN('2_evaluate_surveys'!$E30:$AG30))=0,0,(('2_evaluate_surveys'!N30-MIN('2_evaluate_surveys'!$E30:$AG30))/(MAX('2_evaluate_surveys'!$E30:$AG30)-MIN('2_evaluate_surveys'!$E30:$AG30))))</f>
        <v>1</v>
      </c>
      <c r="O30" s="107">
        <f>IF((MAX('2_evaluate_surveys'!$E30:$AG30)-MIN('2_evaluate_surveys'!$E30:$AG30))=0,0,(('2_evaluate_surveys'!O30-MIN('2_evaluate_surveys'!$E30:$AG30))/(MAX('2_evaluate_surveys'!$E30:$AG30)-MIN('2_evaluate_surveys'!$E30:$AG30))))</f>
        <v>1</v>
      </c>
      <c r="P30" s="113">
        <f>IF((MAX('2_evaluate_surveys'!$E30:$AG30)-MIN('2_evaluate_surveys'!$E30:$AG30))=0,0,(('2_evaluate_surveys'!P30-MIN('2_evaluate_surveys'!$E30:$AG30))/(MAX('2_evaluate_surveys'!$E30:$AG30)-MIN('2_evaluate_surveys'!$E30:$AG30))))</f>
        <v>1</v>
      </c>
      <c r="Q30" s="107">
        <f>IF((MAX('2_evaluate_surveys'!$E30:$AG30)-MIN('2_evaluate_surveys'!$E30:$AG30))=0,0,(('2_evaluate_surveys'!Q30-MIN('2_evaluate_surveys'!$E30:$AG30))/(MAX('2_evaluate_surveys'!$E30:$AG30)-MIN('2_evaluate_surveys'!$E30:$AG30))))</f>
        <v>0.33333333333333331</v>
      </c>
      <c r="R30" s="107">
        <f>IF((MAX('2_evaluate_surveys'!$E30:$AG30)-MIN('2_evaluate_surveys'!$E30:$AG30))=0,0,(('2_evaluate_surveys'!R30-MIN('2_evaluate_surveys'!$E30:$AG30))/(MAX('2_evaluate_surveys'!$E30:$AG30)-MIN('2_evaluate_surveys'!$E30:$AG30))))</f>
        <v>0.33333333333333331</v>
      </c>
      <c r="S30" s="113">
        <f>IF((MAX('2_evaluate_surveys'!$E30:$AG30)-MIN('2_evaluate_surveys'!$E30:$AG30))=0,0,(('2_evaluate_surveys'!S30-MIN('2_evaluate_surveys'!$E30:$AG30))/(MAX('2_evaluate_surveys'!$E30:$AG30)-MIN('2_evaluate_surveys'!$E30:$AG30))))</f>
        <v>0.33333333333333331</v>
      </c>
      <c r="T30" s="107">
        <f>IF((MAX('2_evaluate_surveys'!$E30:$AG30)-MIN('2_evaluate_surveys'!$E30:$AG30))=0,0,(('2_evaluate_surveys'!T30-MIN('2_evaluate_surveys'!$E30:$AG30))/(MAX('2_evaluate_surveys'!$E30:$AG30)-MIN('2_evaluate_surveys'!$E30:$AG30))))</f>
        <v>1</v>
      </c>
      <c r="U30" s="107">
        <f>IF((MAX('2_evaluate_surveys'!$E30:$AG30)-MIN('2_evaluate_surveys'!$E30:$AG30))=0,0,(('2_evaluate_surveys'!U30-MIN('2_evaluate_surveys'!$E30:$AG30))/(MAX('2_evaluate_surveys'!$E30:$AG30)-MIN('2_evaluate_surveys'!$E30:$AG30))))</f>
        <v>0.33333333333333331</v>
      </c>
      <c r="V30" s="113">
        <f>IF((MAX('2_evaluate_surveys'!$E30:$AG30)-MIN('2_evaluate_surveys'!$E30:$AG30))=0,0,(('2_evaluate_surveys'!V30-MIN('2_evaluate_surveys'!$E30:$AG30))/(MAX('2_evaluate_surveys'!$E30:$AG30)-MIN('2_evaluate_surveys'!$E30:$AG30))))</f>
        <v>0.33333333333333331</v>
      </c>
      <c r="W30" s="107">
        <f>IF((MAX('2_evaluate_surveys'!$E30:$AG30)-MIN('2_evaluate_surveys'!$E30:$AG30))=0,0,(('2_evaluate_surveys'!W30-MIN('2_evaluate_surveys'!$E30:$AG30))/(MAX('2_evaluate_surveys'!$E30:$AG30)-MIN('2_evaluate_surveys'!$E30:$AG30))))</f>
        <v>0.33333333333333331</v>
      </c>
      <c r="X30" s="107">
        <f>IF((MAX('2_evaluate_surveys'!$E30:$AG30)-MIN('2_evaluate_surveys'!$E30:$AG30))=0,0,(('2_evaluate_surveys'!X30-MIN('2_evaluate_surveys'!$E30:$AG30))/(MAX('2_evaluate_surveys'!$E30:$AG30)-MIN('2_evaluate_surveys'!$E30:$AG30))))</f>
        <v>1</v>
      </c>
      <c r="Y30" s="113">
        <f>IF((MAX('2_evaluate_surveys'!$E30:$AG30)-MIN('2_evaluate_surveys'!$E30:$AG30))=0,0,(('2_evaluate_surveys'!Y30-MIN('2_evaluate_surveys'!$E30:$AG30))/(MAX('2_evaluate_surveys'!$E30:$AG30)-MIN('2_evaluate_surveys'!$E30:$AG30))))</f>
        <v>0</v>
      </c>
      <c r="Z30" s="107">
        <f>IF((MAX('2_evaluate_surveys'!$E30:$AG30)-MIN('2_evaluate_surveys'!$E30:$AG30))=0,0,(('2_evaluate_surveys'!Z30-MIN('2_evaluate_surveys'!$E30:$AG30))/(MAX('2_evaluate_surveys'!$E30:$AG30)-MIN('2_evaluate_surveys'!$E30:$AG30))))</f>
        <v>0.33333333333333331</v>
      </c>
      <c r="AA30" s="107">
        <f>IF((MAX('2_evaluate_surveys'!$E30:$AG30)-MIN('2_evaluate_surveys'!$E30:$AG30))=0,0,(('2_evaluate_surveys'!AA30-MIN('2_evaluate_surveys'!$E30:$AG30))/(MAX('2_evaluate_surveys'!$E30:$AG30)-MIN('2_evaluate_surveys'!$E30:$AG30))))</f>
        <v>0.33333333333333331</v>
      </c>
      <c r="AB30" s="113">
        <f>IF((MAX('2_evaluate_surveys'!$E30:$AG30)-MIN('2_evaluate_surveys'!$E30:$AG30))=0,0,(('2_evaluate_surveys'!AB30-MIN('2_evaluate_surveys'!$E30:$AG30))/(MAX('2_evaluate_surveys'!$E30:$AG30)-MIN('2_evaluate_surveys'!$E30:$AG30))))</f>
        <v>0</v>
      </c>
      <c r="AC30" s="333">
        <f>IF((MAX('2_evaluate_surveys'!$E30:$AG30)-MIN('2_evaluate_surveys'!$E30:$AG30))=0,0,(('2_evaluate_surveys'!AC30-MIN('2_evaluate_surveys'!$E30:$AG30))/(MAX('2_evaluate_surveys'!$E30:$AG30)-MIN('2_evaluate_surveys'!$E30:$AG30))))</f>
        <v>0</v>
      </c>
      <c r="AD30" s="239">
        <f>IF((MAX('2_evaluate_surveys'!$E30:$AG30)-MIN('2_evaluate_surveys'!$E30:$AG30))=0,0,(('2_evaluate_surveys'!AD30-MIN('2_evaluate_surveys'!$E30:$AG30))/(MAX('2_evaluate_surveys'!$E30:$AG30)-MIN('2_evaluate_surveys'!$E30:$AG30))))</f>
        <v>0.33333333333333331</v>
      </c>
      <c r="AE30" s="257">
        <f>IF((MAX('2_evaluate_surveys'!$E30:$AG30)-MIN('2_evaluate_surveys'!$E30:$AG30))=0,0,(('2_evaluate_surveys'!AE30-MIN('2_evaluate_surveys'!$E30:$AG30))/(MAX('2_evaluate_surveys'!$E30:$AG30)-MIN('2_evaluate_surveys'!$E30:$AG30))))</f>
        <v>1</v>
      </c>
      <c r="AF30" s="333">
        <f>IF((MAX('2_evaluate_surveys'!$E30:$AG30)-MIN('2_evaluate_surveys'!$E30:$AG30))=0,0,(('2_evaluate_surveys'!AF30-MIN('2_evaluate_surveys'!$E30:$AG30))/(MAX('2_evaluate_surveys'!$E30:$AG30)-MIN('2_evaluate_surveys'!$E30:$AG30))))</f>
        <v>0</v>
      </c>
      <c r="AG30" s="239">
        <f>IF((MAX('2_evaluate_surveys'!$E30:$AG30)-MIN('2_evaluate_surveys'!$E30:$AG30))=0,0,(('2_evaluate_surveys'!AG30-MIN('2_evaluate_surveys'!$E30:$AG30))/(MAX('2_evaluate_surveys'!$E30:$AG30)-MIN('2_evaluate_surveys'!$E30:$AG30))))</f>
        <v>0.33333333333333331</v>
      </c>
      <c r="AH30" s="257"/>
      <c r="AI30" s="333"/>
      <c r="AJ30" s="239"/>
      <c r="AK30" s="257"/>
      <c r="AL30" s="333"/>
      <c r="AM30" s="239"/>
      <c r="AN30" s="257"/>
      <c r="AO30" s="333"/>
      <c r="AP30" s="239"/>
      <c r="AQ30" s="257"/>
      <c r="AR30" s="339"/>
      <c r="AS30" s="302"/>
      <c r="AT30" s="257"/>
      <c r="AU30" s="339"/>
      <c r="AV30" s="302"/>
      <c r="AW30" s="257"/>
      <c r="AX30" s="339"/>
      <c r="AY30" s="302"/>
      <c r="AZ30" s="257"/>
      <c r="BA30" s="339"/>
      <c r="BB30" s="302"/>
    </row>
    <row r="31" spans="1:54" s="26" customFormat="1" x14ac:dyDescent="0.2">
      <c r="A31" s="72">
        <v>20</v>
      </c>
      <c r="B31" s="66"/>
      <c r="C31" s="133" t="s">
        <v>96</v>
      </c>
      <c r="D31" s="58" t="s">
        <v>1</v>
      </c>
      <c r="E31" s="107">
        <f>IF((MAX('2_evaluate_surveys'!$E31:$AG31)-MIN('2_evaluate_surveys'!$E31:$AG31))=0,0,(('2_evaluate_surveys'!E31-MIN('2_evaluate_surveys'!$E31:$AG31))/(MAX('2_evaluate_surveys'!$E31:$AG31)-MIN('2_evaluate_surveys'!$E31:$AG31))))</f>
        <v>1</v>
      </c>
      <c r="F31" s="107">
        <f>IF((MAX('2_evaluate_surveys'!$E31:$AG31)-MIN('2_evaluate_surveys'!$E31:$AG31))=0,0,(('2_evaluate_surveys'!F31-MIN('2_evaluate_surveys'!$E31:$AG31))/(MAX('2_evaluate_surveys'!$E31:$AG31)-MIN('2_evaluate_surveys'!$E31:$AG31))))</f>
        <v>1</v>
      </c>
      <c r="G31" s="108">
        <f>IF((MAX('2_evaluate_surveys'!$E31:$AG31)-MIN('2_evaluate_surveys'!$E31:$AG31))=0,0,(('2_evaluate_surveys'!G31-MIN('2_evaluate_surveys'!$E31:$AG31))/(MAX('2_evaluate_surveys'!$E31:$AG31)-MIN('2_evaluate_surveys'!$E31:$AG31))))</f>
        <v>1</v>
      </c>
      <c r="H31" s="107">
        <f>IF((MAX('2_evaluate_surveys'!$E31:$AG31)-MIN('2_evaluate_surveys'!$E31:$AG31))=0,0,(('2_evaluate_surveys'!H31-MIN('2_evaluate_surveys'!$E31:$AG31))/(MAX('2_evaluate_surveys'!$E31:$AG31)-MIN('2_evaluate_surveys'!$E31:$AG31))))</f>
        <v>0.33333333333333331</v>
      </c>
      <c r="I31" s="107">
        <f>IF((MAX('2_evaluate_surveys'!$E31:$AG31)-MIN('2_evaluate_surveys'!$E31:$AG31))=0,0,(('2_evaluate_surveys'!I31-MIN('2_evaluate_surveys'!$E31:$AG31))/(MAX('2_evaluate_surveys'!$E31:$AG31)-MIN('2_evaluate_surveys'!$E31:$AG31))))</f>
        <v>1</v>
      </c>
      <c r="J31" s="113">
        <f>IF((MAX('2_evaluate_surveys'!$E31:$AG31)-MIN('2_evaluate_surveys'!$E31:$AG31))=0,0,(('2_evaluate_surveys'!J31-MIN('2_evaluate_surveys'!$E31:$AG31))/(MAX('2_evaluate_surveys'!$E31:$AG31)-MIN('2_evaluate_surveys'!$E31:$AG31))))</f>
        <v>0.33333333333333331</v>
      </c>
      <c r="K31" s="107">
        <f>IF((MAX('2_evaluate_surveys'!$E31:$AG31)-MIN('2_evaluate_surveys'!$E31:$AG31))=0,0,(('2_evaluate_surveys'!K31-MIN('2_evaluate_surveys'!$E31:$AG31))/(MAX('2_evaluate_surveys'!$E31:$AG31)-MIN('2_evaluate_surveys'!$E31:$AG31))))</f>
        <v>1</v>
      </c>
      <c r="L31" s="107">
        <f>IF((MAX('2_evaluate_surveys'!$E31:$AG31)-MIN('2_evaluate_surveys'!$E31:$AG31))=0,0,(('2_evaluate_surveys'!L31-MIN('2_evaluate_surveys'!$E31:$AG31))/(MAX('2_evaluate_surveys'!$E31:$AG31)-MIN('2_evaluate_surveys'!$E31:$AG31))))</f>
        <v>1</v>
      </c>
      <c r="M31" s="113">
        <f>IF((MAX('2_evaluate_surveys'!$E31:$AG31)-MIN('2_evaluate_surveys'!$E31:$AG31))=0,0,(('2_evaluate_surveys'!M31-MIN('2_evaluate_surveys'!$E31:$AG31))/(MAX('2_evaluate_surveys'!$E31:$AG31)-MIN('2_evaluate_surveys'!$E31:$AG31))))</f>
        <v>0.33333333333333331</v>
      </c>
      <c r="N31" s="107">
        <f>IF((MAX('2_evaluate_surveys'!$E31:$AG31)-MIN('2_evaluate_surveys'!$E31:$AG31))=0,0,(('2_evaluate_surveys'!N31-MIN('2_evaluate_surveys'!$E31:$AG31))/(MAX('2_evaluate_surveys'!$E31:$AG31)-MIN('2_evaluate_surveys'!$E31:$AG31))))</f>
        <v>1</v>
      </c>
      <c r="O31" s="107">
        <f>IF((MAX('2_evaluate_surveys'!$E31:$AG31)-MIN('2_evaluate_surveys'!$E31:$AG31))=0,0,(('2_evaluate_surveys'!O31-MIN('2_evaluate_surveys'!$E31:$AG31))/(MAX('2_evaluate_surveys'!$E31:$AG31)-MIN('2_evaluate_surveys'!$E31:$AG31))))</f>
        <v>1</v>
      </c>
      <c r="P31" s="113">
        <f>IF((MAX('2_evaluate_surveys'!$E31:$AG31)-MIN('2_evaluate_surveys'!$E31:$AG31))=0,0,(('2_evaluate_surveys'!P31-MIN('2_evaluate_surveys'!$E31:$AG31))/(MAX('2_evaluate_surveys'!$E31:$AG31)-MIN('2_evaluate_surveys'!$E31:$AG31))))</f>
        <v>1</v>
      </c>
      <c r="Q31" s="107">
        <f>IF((MAX('2_evaluate_surveys'!$E31:$AG31)-MIN('2_evaluate_surveys'!$E31:$AG31))=0,0,(('2_evaluate_surveys'!Q31-MIN('2_evaluate_surveys'!$E31:$AG31))/(MAX('2_evaluate_surveys'!$E31:$AG31)-MIN('2_evaluate_surveys'!$E31:$AG31))))</f>
        <v>0.33333333333333331</v>
      </c>
      <c r="R31" s="107">
        <f>IF((MAX('2_evaluate_surveys'!$E31:$AG31)-MIN('2_evaluate_surveys'!$E31:$AG31))=0,0,(('2_evaluate_surveys'!R31-MIN('2_evaluate_surveys'!$E31:$AG31))/(MAX('2_evaluate_surveys'!$E31:$AG31)-MIN('2_evaluate_surveys'!$E31:$AG31))))</f>
        <v>0.33333333333333331</v>
      </c>
      <c r="S31" s="113">
        <f>IF((MAX('2_evaluate_surveys'!$E31:$AG31)-MIN('2_evaluate_surveys'!$E31:$AG31))=0,0,(('2_evaluate_surveys'!S31-MIN('2_evaluate_surveys'!$E31:$AG31))/(MAX('2_evaluate_surveys'!$E31:$AG31)-MIN('2_evaluate_surveys'!$E31:$AG31))))</f>
        <v>0.33333333333333331</v>
      </c>
      <c r="T31" s="107">
        <f>IF((MAX('2_evaluate_surveys'!$E31:$AG31)-MIN('2_evaluate_surveys'!$E31:$AG31))=0,0,(('2_evaluate_surveys'!T31-MIN('2_evaluate_surveys'!$E31:$AG31))/(MAX('2_evaluate_surveys'!$E31:$AG31)-MIN('2_evaluate_surveys'!$E31:$AG31))))</f>
        <v>1</v>
      </c>
      <c r="U31" s="107">
        <f>IF((MAX('2_evaluate_surveys'!$E31:$AG31)-MIN('2_evaluate_surveys'!$E31:$AG31))=0,0,(('2_evaluate_surveys'!U31-MIN('2_evaluate_surveys'!$E31:$AG31))/(MAX('2_evaluate_surveys'!$E31:$AG31)-MIN('2_evaluate_surveys'!$E31:$AG31))))</f>
        <v>0.33333333333333331</v>
      </c>
      <c r="V31" s="113">
        <f>IF((MAX('2_evaluate_surveys'!$E31:$AG31)-MIN('2_evaluate_surveys'!$E31:$AG31))=0,0,(('2_evaluate_surveys'!V31-MIN('2_evaluate_surveys'!$E31:$AG31))/(MAX('2_evaluate_surveys'!$E31:$AG31)-MIN('2_evaluate_surveys'!$E31:$AG31))))</f>
        <v>0.33333333333333331</v>
      </c>
      <c r="W31" s="107">
        <f>IF((MAX('2_evaluate_surveys'!$E31:$AG31)-MIN('2_evaluate_surveys'!$E31:$AG31))=0,0,(('2_evaluate_surveys'!W31-MIN('2_evaluate_surveys'!$E31:$AG31))/(MAX('2_evaluate_surveys'!$E31:$AG31)-MIN('2_evaluate_surveys'!$E31:$AG31))))</f>
        <v>0.33333333333333331</v>
      </c>
      <c r="X31" s="107">
        <f>IF((MAX('2_evaluate_surveys'!$E31:$AG31)-MIN('2_evaluate_surveys'!$E31:$AG31))=0,0,(('2_evaluate_surveys'!X31-MIN('2_evaluate_surveys'!$E31:$AG31))/(MAX('2_evaluate_surveys'!$E31:$AG31)-MIN('2_evaluate_surveys'!$E31:$AG31))))</f>
        <v>1</v>
      </c>
      <c r="Y31" s="113">
        <f>IF((MAX('2_evaluate_surveys'!$E31:$AG31)-MIN('2_evaluate_surveys'!$E31:$AG31))=0,0,(('2_evaluate_surveys'!Y31-MIN('2_evaluate_surveys'!$E31:$AG31))/(MAX('2_evaluate_surveys'!$E31:$AG31)-MIN('2_evaluate_surveys'!$E31:$AG31))))</f>
        <v>0</v>
      </c>
      <c r="Z31" s="107">
        <f>IF((MAX('2_evaluate_surveys'!$E31:$AG31)-MIN('2_evaluate_surveys'!$E31:$AG31))=0,0,(('2_evaluate_surveys'!Z31-MIN('2_evaluate_surveys'!$E31:$AG31))/(MAX('2_evaluate_surveys'!$E31:$AG31)-MIN('2_evaluate_surveys'!$E31:$AG31))))</f>
        <v>0.33333333333333331</v>
      </c>
      <c r="AA31" s="107">
        <f>IF((MAX('2_evaluate_surveys'!$E31:$AG31)-MIN('2_evaluate_surveys'!$E31:$AG31))=0,0,(('2_evaluate_surveys'!AA31-MIN('2_evaluate_surveys'!$E31:$AG31))/(MAX('2_evaluate_surveys'!$E31:$AG31)-MIN('2_evaluate_surveys'!$E31:$AG31))))</f>
        <v>0</v>
      </c>
      <c r="AB31" s="113">
        <f>IF((MAX('2_evaluate_surveys'!$E31:$AG31)-MIN('2_evaluate_surveys'!$E31:$AG31))=0,0,(('2_evaluate_surveys'!AB31-MIN('2_evaluate_surveys'!$E31:$AG31))/(MAX('2_evaluate_surveys'!$E31:$AG31)-MIN('2_evaluate_surveys'!$E31:$AG31))))</f>
        <v>0</v>
      </c>
      <c r="AC31" s="333">
        <f>IF((MAX('2_evaluate_surveys'!$E31:$AG31)-MIN('2_evaluate_surveys'!$E31:$AG31))=0,0,(('2_evaluate_surveys'!AC31-MIN('2_evaluate_surveys'!$E31:$AG31))/(MAX('2_evaluate_surveys'!$E31:$AG31)-MIN('2_evaluate_surveys'!$E31:$AG31))))</f>
        <v>0</v>
      </c>
      <c r="AD31" s="239">
        <f>IF((MAX('2_evaluate_surveys'!$E31:$AG31)-MIN('2_evaluate_surveys'!$E31:$AG31))=0,0,(('2_evaluate_surveys'!AD31-MIN('2_evaluate_surveys'!$E31:$AG31))/(MAX('2_evaluate_surveys'!$E31:$AG31)-MIN('2_evaluate_surveys'!$E31:$AG31))))</f>
        <v>0.33333333333333331</v>
      </c>
      <c r="AE31" s="257">
        <f>IF((MAX('2_evaluate_surveys'!$E31:$AG31)-MIN('2_evaluate_surveys'!$E31:$AG31))=0,0,(('2_evaluate_surveys'!AE31-MIN('2_evaluate_surveys'!$E31:$AG31))/(MAX('2_evaluate_surveys'!$E31:$AG31)-MIN('2_evaluate_surveys'!$E31:$AG31))))</f>
        <v>0.33333333333333331</v>
      </c>
      <c r="AF31" s="333">
        <f>IF((MAX('2_evaluate_surveys'!$E31:$AG31)-MIN('2_evaluate_surveys'!$E31:$AG31))=0,0,(('2_evaluate_surveys'!AF31-MIN('2_evaluate_surveys'!$E31:$AG31))/(MAX('2_evaluate_surveys'!$E31:$AG31)-MIN('2_evaluate_surveys'!$E31:$AG31))))</f>
        <v>0</v>
      </c>
      <c r="AG31" s="239">
        <f>IF((MAX('2_evaluate_surveys'!$E31:$AG31)-MIN('2_evaluate_surveys'!$E31:$AG31))=0,0,(('2_evaluate_surveys'!AG31-MIN('2_evaluate_surveys'!$E31:$AG31))/(MAX('2_evaluate_surveys'!$E31:$AG31)-MIN('2_evaluate_surveys'!$E31:$AG31))))</f>
        <v>0.33333333333333331</v>
      </c>
      <c r="AH31" s="257"/>
      <c r="AI31" s="333"/>
      <c r="AJ31" s="239"/>
      <c r="AK31" s="257"/>
      <c r="AL31" s="333"/>
      <c r="AM31" s="239"/>
      <c r="AN31" s="257"/>
      <c r="AO31" s="333"/>
      <c r="AP31" s="239"/>
      <c r="AQ31" s="257"/>
      <c r="AR31" s="339"/>
      <c r="AS31" s="302"/>
      <c r="AT31" s="257"/>
      <c r="AU31" s="339"/>
      <c r="AV31" s="302"/>
      <c r="AW31" s="257"/>
      <c r="AX31" s="339"/>
      <c r="AY31" s="302"/>
      <c r="AZ31" s="257"/>
      <c r="BA31" s="339"/>
      <c r="BB31" s="302"/>
    </row>
    <row r="32" spans="1:54" s="26" customFormat="1" x14ac:dyDescent="0.2">
      <c r="A32" s="72">
        <v>21</v>
      </c>
      <c r="B32" s="66"/>
      <c r="C32" s="133" t="s">
        <v>97</v>
      </c>
      <c r="D32" s="58" t="s">
        <v>1</v>
      </c>
      <c r="E32" s="107">
        <f>IF((MAX('2_evaluate_surveys'!$E32:$AG32)-MIN('2_evaluate_surveys'!$E32:$AG32))=0,0,(('2_evaluate_surveys'!E32-MIN('2_evaluate_surveys'!$E32:$AG32))/(MAX('2_evaluate_surveys'!$E32:$AG32)-MIN('2_evaluate_surveys'!$E32:$AG32))))</f>
        <v>1</v>
      </c>
      <c r="F32" s="107">
        <f>IF((MAX('2_evaluate_surveys'!$E32:$AG32)-MIN('2_evaluate_surveys'!$E32:$AG32))=0,0,(('2_evaluate_surveys'!F32-MIN('2_evaluate_surveys'!$E32:$AG32))/(MAX('2_evaluate_surveys'!$E32:$AG32)-MIN('2_evaluate_surveys'!$E32:$AG32))))</f>
        <v>1</v>
      </c>
      <c r="G32" s="108">
        <f>IF((MAX('2_evaluate_surveys'!$E32:$AG32)-MIN('2_evaluate_surveys'!$E32:$AG32))=0,0,(('2_evaluate_surveys'!G32-MIN('2_evaluate_surveys'!$E32:$AG32))/(MAX('2_evaluate_surveys'!$E32:$AG32)-MIN('2_evaluate_surveys'!$E32:$AG32))))</f>
        <v>1</v>
      </c>
      <c r="H32" s="107">
        <f>IF((MAX('2_evaluate_surveys'!$E32:$AG32)-MIN('2_evaluate_surveys'!$E32:$AG32))=0,0,(('2_evaluate_surveys'!H32-MIN('2_evaluate_surveys'!$E32:$AG32))/(MAX('2_evaluate_surveys'!$E32:$AG32)-MIN('2_evaluate_surveys'!$E32:$AG32))))</f>
        <v>0</v>
      </c>
      <c r="I32" s="107">
        <f>IF((MAX('2_evaluate_surveys'!$E32:$AG32)-MIN('2_evaluate_surveys'!$E32:$AG32))=0,0,(('2_evaluate_surveys'!I32-MIN('2_evaluate_surveys'!$E32:$AG32))/(MAX('2_evaluate_surveys'!$E32:$AG32)-MIN('2_evaluate_surveys'!$E32:$AG32))))</f>
        <v>1</v>
      </c>
      <c r="J32" s="113">
        <f>IF((MAX('2_evaluate_surveys'!$E32:$AG32)-MIN('2_evaluate_surveys'!$E32:$AG32))=0,0,(('2_evaluate_surveys'!J32-MIN('2_evaluate_surveys'!$E32:$AG32))/(MAX('2_evaluate_surveys'!$E32:$AG32)-MIN('2_evaluate_surveys'!$E32:$AG32))))</f>
        <v>0.33333333333333331</v>
      </c>
      <c r="K32" s="107">
        <f>IF((MAX('2_evaluate_surveys'!$E32:$AG32)-MIN('2_evaluate_surveys'!$E32:$AG32))=0,0,(('2_evaluate_surveys'!K32-MIN('2_evaluate_surveys'!$E32:$AG32))/(MAX('2_evaluate_surveys'!$E32:$AG32)-MIN('2_evaluate_surveys'!$E32:$AG32))))</f>
        <v>1</v>
      </c>
      <c r="L32" s="107">
        <f>IF((MAX('2_evaluate_surveys'!$E32:$AG32)-MIN('2_evaluate_surveys'!$E32:$AG32))=0,0,(('2_evaluate_surveys'!L32-MIN('2_evaluate_surveys'!$E32:$AG32))/(MAX('2_evaluate_surveys'!$E32:$AG32)-MIN('2_evaluate_surveys'!$E32:$AG32))))</f>
        <v>1</v>
      </c>
      <c r="M32" s="113">
        <f>IF((MAX('2_evaluate_surveys'!$E32:$AG32)-MIN('2_evaluate_surveys'!$E32:$AG32))=0,0,(('2_evaluate_surveys'!M32-MIN('2_evaluate_surveys'!$E32:$AG32))/(MAX('2_evaluate_surveys'!$E32:$AG32)-MIN('2_evaluate_surveys'!$E32:$AG32))))</f>
        <v>0.33333333333333331</v>
      </c>
      <c r="N32" s="107">
        <f>IF((MAX('2_evaluate_surveys'!$E32:$AG32)-MIN('2_evaluate_surveys'!$E32:$AG32))=0,0,(('2_evaluate_surveys'!N32-MIN('2_evaluate_surveys'!$E32:$AG32))/(MAX('2_evaluate_surveys'!$E32:$AG32)-MIN('2_evaluate_surveys'!$E32:$AG32))))</f>
        <v>1</v>
      </c>
      <c r="O32" s="107">
        <f>IF((MAX('2_evaluate_surveys'!$E32:$AG32)-MIN('2_evaluate_surveys'!$E32:$AG32))=0,0,(('2_evaluate_surveys'!O32-MIN('2_evaluate_surveys'!$E32:$AG32))/(MAX('2_evaluate_surveys'!$E32:$AG32)-MIN('2_evaluate_surveys'!$E32:$AG32))))</f>
        <v>1</v>
      </c>
      <c r="P32" s="113">
        <f>IF((MAX('2_evaluate_surveys'!$E32:$AG32)-MIN('2_evaluate_surveys'!$E32:$AG32))=0,0,(('2_evaluate_surveys'!P32-MIN('2_evaluate_surveys'!$E32:$AG32))/(MAX('2_evaluate_surveys'!$E32:$AG32)-MIN('2_evaluate_surveys'!$E32:$AG32))))</f>
        <v>1</v>
      </c>
      <c r="Q32" s="107">
        <f>IF((MAX('2_evaluate_surveys'!$E32:$AG32)-MIN('2_evaluate_surveys'!$E32:$AG32))=0,0,(('2_evaluate_surveys'!Q32-MIN('2_evaluate_surveys'!$E32:$AG32))/(MAX('2_evaluate_surveys'!$E32:$AG32)-MIN('2_evaluate_surveys'!$E32:$AG32))))</f>
        <v>0</v>
      </c>
      <c r="R32" s="107">
        <f>IF((MAX('2_evaluate_surveys'!$E32:$AG32)-MIN('2_evaluate_surveys'!$E32:$AG32))=0,0,(('2_evaluate_surveys'!R32-MIN('2_evaluate_surveys'!$E32:$AG32))/(MAX('2_evaluate_surveys'!$E32:$AG32)-MIN('2_evaluate_surveys'!$E32:$AG32))))</f>
        <v>0</v>
      </c>
      <c r="S32" s="113">
        <f>IF((MAX('2_evaluate_surveys'!$E32:$AG32)-MIN('2_evaluate_surveys'!$E32:$AG32))=0,0,(('2_evaluate_surveys'!S32-MIN('2_evaluate_surveys'!$E32:$AG32))/(MAX('2_evaluate_surveys'!$E32:$AG32)-MIN('2_evaluate_surveys'!$E32:$AG32))))</f>
        <v>0.33333333333333331</v>
      </c>
      <c r="T32" s="107">
        <f>IF((MAX('2_evaluate_surveys'!$E32:$AG32)-MIN('2_evaluate_surveys'!$E32:$AG32))=0,0,(('2_evaluate_surveys'!T32-MIN('2_evaluate_surveys'!$E32:$AG32))/(MAX('2_evaluate_surveys'!$E32:$AG32)-MIN('2_evaluate_surveys'!$E32:$AG32))))</f>
        <v>1</v>
      </c>
      <c r="U32" s="107">
        <f>IF((MAX('2_evaluate_surveys'!$E32:$AG32)-MIN('2_evaluate_surveys'!$E32:$AG32))=0,0,(('2_evaluate_surveys'!U32-MIN('2_evaluate_surveys'!$E32:$AG32))/(MAX('2_evaluate_surveys'!$E32:$AG32)-MIN('2_evaluate_surveys'!$E32:$AG32))))</f>
        <v>0.33333333333333331</v>
      </c>
      <c r="V32" s="113">
        <f>IF((MAX('2_evaluate_surveys'!$E32:$AG32)-MIN('2_evaluate_surveys'!$E32:$AG32))=0,0,(('2_evaluate_surveys'!V32-MIN('2_evaluate_surveys'!$E32:$AG32))/(MAX('2_evaluate_surveys'!$E32:$AG32)-MIN('2_evaluate_surveys'!$E32:$AG32))))</f>
        <v>0.33333333333333331</v>
      </c>
      <c r="W32" s="107">
        <f>IF((MAX('2_evaluate_surveys'!$E32:$AG32)-MIN('2_evaluate_surveys'!$E32:$AG32))=0,0,(('2_evaluate_surveys'!W32-MIN('2_evaluate_surveys'!$E32:$AG32))/(MAX('2_evaluate_surveys'!$E32:$AG32)-MIN('2_evaluate_surveys'!$E32:$AG32))))</f>
        <v>0</v>
      </c>
      <c r="X32" s="107">
        <f>IF((MAX('2_evaluate_surveys'!$E32:$AG32)-MIN('2_evaluate_surveys'!$E32:$AG32))=0,0,(('2_evaluate_surveys'!X32-MIN('2_evaluate_surveys'!$E32:$AG32))/(MAX('2_evaluate_surveys'!$E32:$AG32)-MIN('2_evaluate_surveys'!$E32:$AG32))))</f>
        <v>1</v>
      </c>
      <c r="Y32" s="113">
        <f>IF((MAX('2_evaluate_surveys'!$E32:$AG32)-MIN('2_evaluate_surveys'!$E32:$AG32))=0,0,(('2_evaluate_surveys'!Y32-MIN('2_evaluate_surveys'!$E32:$AG32))/(MAX('2_evaluate_surveys'!$E32:$AG32)-MIN('2_evaluate_surveys'!$E32:$AG32))))</f>
        <v>0</v>
      </c>
      <c r="Z32" s="107">
        <f>IF((MAX('2_evaluate_surveys'!$E32:$AG32)-MIN('2_evaluate_surveys'!$E32:$AG32))=0,0,(('2_evaluate_surveys'!Z32-MIN('2_evaluate_surveys'!$E32:$AG32))/(MAX('2_evaluate_surveys'!$E32:$AG32)-MIN('2_evaluate_surveys'!$E32:$AG32))))</f>
        <v>0.33333333333333331</v>
      </c>
      <c r="AA32" s="107">
        <f>IF((MAX('2_evaluate_surveys'!$E32:$AG32)-MIN('2_evaluate_surveys'!$E32:$AG32))=0,0,(('2_evaluate_surveys'!AA32-MIN('2_evaluate_surveys'!$E32:$AG32))/(MAX('2_evaluate_surveys'!$E32:$AG32)-MIN('2_evaluate_surveys'!$E32:$AG32))))</f>
        <v>0</v>
      </c>
      <c r="AB32" s="113">
        <f>IF((MAX('2_evaluate_surveys'!$E32:$AG32)-MIN('2_evaluate_surveys'!$E32:$AG32))=0,0,(('2_evaluate_surveys'!AB32-MIN('2_evaluate_surveys'!$E32:$AG32))/(MAX('2_evaluate_surveys'!$E32:$AG32)-MIN('2_evaluate_surveys'!$E32:$AG32))))</f>
        <v>0</v>
      </c>
      <c r="AC32" s="333">
        <f>IF((MAX('2_evaluate_surveys'!$E32:$AG32)-MIN('2_evaluate_surveys'!$E32:$AG32))=0,0,(('2_evaluate_surveys'!AC32-MIN('2_evaluate_surveys'!$E32:$AG32))/(MAX('2_evaluate_surveys'!$E32:$AG32)-MIN('2_evaluate_surveys'!$E32:$AG32))))</f>
        <v>0</v>
      </c>
      <c r="AD32" s="239">
        <f>IF((MAX('2_evaluate_surveys'!$E32:$AG32)-MIN('2_evaluate_surveys'!$E32:$AG32))=0,0,(('2_evaluate_surveys'!AD32-MIN('2_evaluate_surveys'!$E32:$AG32))/(MAX('2_evaluate_surveys'!$E32:$AG32)-MIN('2_evaluate_surveys'!$E32:$AG32))))</f>
        <v>0.33333333333333331</v>
      </c>
      <c r="AE32" s="257">
        <f>IF((MAX('2_evaluate_surveys'!$E32:$AG32)-MIN('2_evaluate_surveys'!$E32:$AG32))=0,0,(('2_evaluate_surveys'!AE32-MIN('2_evaluate_surveys'!$E32:$AG32))/(MAX('2_evaluate_surveys'!$E32:$AG32)-MIN('2_evaluate_surveys'!$E32:$AG32))))</f>
        <v>0.33333333333333331</v>
      </c>
      <c r="AF32" s="333">
        <f>IF((MAX('2_evaluate_surveys'!$E32:$AG32)-MIN('2_evaluate_surveys'!$E32:$AG32))=0,0,(('2_evaluate_surveys'!AF32-MIN('2_evaluate_surveys'!$E32:$AG32))/(MAX('2_evaluate_surveys'!$E32:$AG32)-MIN('2_evaluate_surveys'!$E32:$AG32))))</f>
        <v>0</v>
      </c>
      <c r="AG32" s="239">
        <f>IF((MAX('2_evaluate_surveys'!$E32:$AG32)-MIN('2_evaluate_surveys'!$E32:$AG32))=0,0,(('2_evaluate_surveys'!AG32-MIN('2_evaluate_surveys'!$E32:$AG32))/(MAX('2_evaluate_surveys'!$E32:$AG32)-MIN('2_evaluate_surveys'!$E32:$AG32))))</f>
        <v>0.33333333333333331</v>
      </c>
      <c r="AH32" s="257"/>
      <c r="AI32" s="333"/>
      <c r="AJ32" s="239"/>
      <c r="AK32" s="257"/>
      <c r="AL32" s="333"/>
      <c r="AM32" s="239"/>
      <c r="AN32" s="257"/>
      <c r="AO32" s="333"/>
      <c r="AP32" s="239"/>
      <c r="AQ32" s="257"/>
      <c r="AR32" s="339"/>
      <c r="AS32" s="302"/>
      <c r="AT32" s="257"/>
      <c r="AU32" s="339"/>
      <c r="AV32" s="302"/>
      <c r="AW32" s="257"/>
      <c r="AX32" s="339"/>
      <c r="AY32" s="302"/>
      <c r="AZ32" s="257"/>
      <c r="BA32" s="339"/>
      <c r="BB32" s="302"/>
    </row>
    <row r="33" spans="1:59" s="26" customFormat="1" x14ac:dyDescent="0.2">
      <c r="A33" s="72">
        <v>22</v>
      </c>
      <c r="B33" s="70" t="s">
        <v>32</v>
      </c>
      <c r="C33" s="134" t="s">
        <v>98</v>
      </c>
      <c r="D33" s="58" t="s">
        <v>1</v>
      </c>
      <c r="E33" s="105">
        <f>IF((MAX('2_evaluate_surveys'!$E33:$AG33)-MIN('2_evaluate_surveys'!$E33:$AG33))=0,0,(('2_evaluate_surveys'!E33-MIN('2_evaluate_surveys'!$E33:$AG33))/(MAX('2_evaluate_surveys'!$E33:$AG33)-MIN('2_evaluate_surveys'!$E33:$AG33))))</f>
        <v>1</v>
      </c>
      <c r="F33" s="105">
        <f>IF((MAX('2_evaluate_surveys'!$E33:$AG33)-MIN('2_evaluate_surveys'!$E33:$AG33))=0,0,(('2_evaluate_surveys'!F33-MIN('2_evaluate_surveys'!$E33:$AG33))/(MAX('2_evaluate_surveys'!$E33:$AG33)-MIN('2_evaluate_surveys'!$E33:$AG33))))</f>
        <v>1</v>
      </c>
      <c r="G33" s="106">
        <f>IF((MAX('2_evaluate_surveys'!$E33:$AG33)-MIN('2_evaluate_surveys'!$E33:$AG33))=0,0,(('2_evaluate_surveys'!G33-MIN('2_evaluate_surveys'!$E33:$AG33))/(MAX('2_evaluate_surveys'!$E33:$AG33)-MIN('2_evaluate_surveys'!$E33:$AG33))))</f>
        <v>1</v>
      </c>
      <c r="H33" s="105">
        <f>IF((MAX('2_evaluate_surveys'!$E33:$AG33)-MIN('2_evaluate_surveys'!$E33:$AG33))=0,0,(('2_evaluate_surveys'!H33-MIN('2_evaluate_surveys'!$E33:$AG33))/(MAX('2_evaluate_surveys'!$E33:$AG33)-MIN('2_evaluate_surveys'!$E33:$AG33))))</f>
        <v>1</v>
      </c>
      <c r="I33" s="105">
        <f>IF((MAX('2_evaluate_surveys'!$E33:$AG33)-MIN('2_evaluate_surveys'!$E33:$AG33))=0,0,(('2_evaluate_surveys'!I33-MIN('2_evaluate_surveys'!$E33:$AG33))/(MAX('2_evaluate_surveys'!$E33:$AG33)-MIN('2_evaluate_surveys'!$E33:$AG33))))</f>
        <v>1</v>
      </c>
      <c r="J33" s="120">
        <f>IF((MAX('2_evaluate_surveys'!$E33:$AG33)-MIN('2_evaluate_surveys'!$E33:$AG33))=0,0,(('2_evaluate_surveys'!J33-MIN('2_evaluate_surveys'!$E33:$AG33))/(MAX('2_evaluate_surveys'!$E33:$AG33)-MIN('2_evaluate_surveys'!$E33:$AG33))))</f>
        <v>0.66666666666666663</v>
      </c>
      <c r="K33" s="105">
        <f>IF((MAX('2_evaluate_surveys'!$E33:$AG33)-MIN('2_evaluate_surveys'!$E33:$AG33))=0,0,(('2_evaluate_surveys'!K33-MIN('2_evaluate_surveys'!$E33:$AG33))/(MAX('2_evaluate_surveys'!$E33:$AG33)-MIN('2_evaluate_surveys'!$E33:$AG33))))</f>
        <v>1</v>
      </c>
      <c r="L33" s="105">
        <f>IF((MAX('2_evaluate_surveys'!$E33:$AG33)-MIN('2_evaluate_surveys'!$E33:$AG33))=0,0,(('2_evaluate_surveys'!L33-MIN('2_evaluate_surveys'!$E33:$AG33))/(MAX('2_evaluate_surveys'!$E33:$AG33)-MIN('2_evaluate_surveys'!$E33:$AG33))))</f>
        <v>1</v>
      </c>
      <c r="M33" s="120">
        <f>IF((MAX('2_evaluate_surveys'!$E33:$AG33)-MIN('2_evaluate_surveys'!$E33:$AG33))=0,0,(('2_evaluate_surveys'!M33-MIN('2_evaluate_surveys'!$E33:$AG33))/(MAX('2_evaluate_surveys'!$E33:$AG33)-MIN('2_evaluate_surveys'!$E33:$AG33))))</f>
        <v>1</v>
      </c>
      <c r="N33" s="105">
        <f>IF((MAX('2_evaluate_surveys'!$E33:$AG33)-MIN('2_evaluate_surveys'!$E33:$AG33))=0,0,(('2_evaluate_surveys'!N33-MIN('2_evaluate_surveys'!$E33:$AG33))/(MAX('2_evaluate_surveys'!$E33:$AG33)-MIN('2_evaluate_surveys'!$E33:$AG33))))</f>
        <v>1</v>
      </c>
      <c r="O33" s="105">
        <f>IF((MAX('2_evaluate_surveys'!$E33:$AG33)-MIN('2_evaluate_surveys'!$E33:$AG33))=0,0,(('2_evaluate_surveys'!O33-MIN('2_evaluate_surveys'!$E33:$AG33))/(MAX('2_evaluate_surveys'!$E33:$AG33)-MIN('2_evaluate_surveys'!$E33:$AG33))))</f>
        <v>1</v>
      </c>
      <c r="P33" s="120">
        <f>IF((MAX('2_evaluate_surveys'!$E33:$AG33)-MIN('2_evaluate_surveys'!$E33:$AG33))=0,0,(('2_evaluate_surveys'!P33-MIN('2_evaluate_surveys'!$E33:$AG33))/(MAX('2_evaluate_surveys'!$E33:$AG33)-MIN('2_evaluate_surveys'!$E33:$AG33))))</f>
        <v>1</v>
      </c>
      <c r="Q33" s="105">
        <f>IF((MAX('2_evaluate_surveys'!$E33:$AG33)-MIN('2_evaluate_surveys'!$E33:$AG33))=0,0,(('2_evaluate_surveys'!Q33-MIN('2_evaluate_surveys'!$E33:$AG33))/(MAX('2_evaluate_surveys'!$E33:$AG33)-MIN('2_evaluate_surveys'!$E33:$AG33))))</f>
        <v>1</v>
      </c>
      <c r="R33" s="105">
        <f>IF((MAX('2_evaluate_surveys'!$E33:$AG33)-MIN('2_evaluate_surveys'!$E33:$AG33))=0,0,(('2_evaluate_surveys'!R33-MIN('2_evaluate_surveys'!$E33:$AG33))/(MAX('2_evaluate_surveys'!$E33:$AG33)-MIN('2_evaluate_surveys'!$E33:$AG33))))</f>
        <v>1</v>
      </c>
      <c r="S33" s="120">
        <f>IF((MAX('2_evaluate_surveys'!$E33:$AG33)-MIN('2_evaluate_surveys'!$E33:$AG33))=0,0,(('2_evaluate_surveys'!S33-MIN('2_evaluate_surveys'!$E33:$AG33))/(MAX('2_evaluate_surveys'!$E33:$AG33)-MIN('2_evaluate_surveys'!$E33:$AG33))))</f>
        <v>1</v>
      </c>
      <c r="T33" s="105">
        <f>IF((MAX('2_evaluate_surveys'!$E33:$AG33)-MIN('2_evaluate_surveys'!$E33:$AG33))=0,0,(('2_evaluate_surveys'!T33-MIN('2_evaluate_surveys'!$E33:$AG33))/(MAX('2_evaluate_surveys'!$E33:$AG33)-MIN('2_evaluate_surveys'!$E33:$AG33))))</f>
        <v>1</v>
      </c>
      <c r="U33" s="105">
        <f>IF((MAX('2_evaluate_surveys'!$E33:$AG33)-MIN('2_evaluate_surveys'!$E33:$AG33))=0,0,(('2_evaluate_surveys'!U33-MIN('2_evaluate_surveys'!$E33:$AG33))/(MAX('2_evaluate_surveys'!$E33:$AG33)-MIN('2_evaluate_surveys'!$E33:$AG33))))</f>
        <v>1</v>
      </c>
      <c r="V33" s="120">
        <f>IF((MAX('2_evaluate_surveys'!$E33:$AG33)-MIN('2_evaluate_surveys'!$E33:$AG33))=0,0,(('2_evaluate_surveys'!V33-MIN('2_evaluate_surveys'!$E33:$AG33))/(MAX('2_evaluate_surveys'!$E33:$AG33)-MIN('2_evaluate_surveys'!$E33:$AG33))))</f>
        <v>1</v>
      </c>
      <c r="W33" s="105">
        <f>IF((MAX('2_evaluate_surveys'!$E33:$AG33)-MIN('2_evaluate_surveys'!$E33:$AG33))=0,0,(('2_evaluate_surveys'!W33-MIN('2_evaluate_surveys'!$E33:$AG33))/(MAX('2_evaluate_surveys'!$E33:$AG33)-MIN('2_evaluate_surveys'!$E33:$AG33))))</f>
        <v>1</v>
      </c>
      <c r="X33" s="105">
        <f>IF((MAX('2_evaluate_surveys'!$E33:$AG33)-MIN('2_evaluate_surveys'!$E33:$AG33))=0,0,(('2_evaluate_surveys'!X33-MIN('2_evaluate_surveys'!$E33:$AG33))/(MAX('2_evaluate_surveys'!$E33:$AG33)-MIN('2_evaluate_surveys'!$E33:$AG33))))</f>
        <v>1</v>
      </c>
      <c r="Y33" s="120">
        <f>IF((MAX('2_evaluate_surveys'!$E33:$AG33)-MIN('2_evaluate_surveys'!$E33:$AG33))=0,0,(('2_evaluate_surveys'!Y33-MIN('2_evaluate_surveys'!$E33:$AG33))/(MAX('2_evaluate_surveys'!$E33:$AG33)-MIN('2_evaluate_surveys'!$E33:$AG33))))</f>
        <v>1</v>
      </c>
      <c r="Z33" s="105">
        <f>IF((MAX('2_evaluate_surveys'!$E33:$AG33)-MIN('2_evaluate_surveys'!$E33:$AG33))=0,0,(('2_evaluate_surveys'!Z33-MIN('2_evaluate_surveys'!$E33:$AG33))/(MAX('2_evaluate_surveys'!$E33:$AG33)-MIN('2_evaluate_surveys'!$E33:$AG33))))</f>
        <v>1</v>
      </c>
      <c r="AA33" s="105">
        <f>IF((MAX('2_evaluate_surveys'!$E33:$AG33)-MIN('2_evaluate_surveys'!$E33:$AG33))=0,0,(('2_evaluate_surveys'!AA33-MIN('2_evaluate_surveys'!$E33:$AG33))/(MAX('2_evaluate_surveys'!$E33:$AG33)-MIN('2_evaluate_surveys'!$E33:$AG33))))</f>
        <v>1</v>
      </c>
      <c r="AB33" s="120">
        <f>IF((MAX('2_evaluate_surveys'!$E33:$AG33)-MIN('2_evaluate_surveys'!$E33:$AG33))=0,0,(('2_evaluate_surveys'!AB33-MIN('2_evaluate_surveys'!$E33:$AG33))/(MAX('2_evaluate_surveys'!$E33:$AG33)-MIN('2_evaluate_surveys'!$E33:$AG33))))</f>
        <v>0</v>
      </c>
      <c r="AC33" s="334">
        <f>IF((MAX('2_evaluate_surveys'!$E33:$AG33)-MIN('2_evaluate_surveys'!$E33:$AG33))=0,0,(('2_evaluate_surveys'!AC33-MIN('2_evaluate_surveys'!$E33:$AG33))/(MAX('2_evaluate_surveys'!$E33:$AG33)-MIN('2_evaluate_surveys'!$E33:$AG33))))</f>
        <v>0.33333333333333331</v>
      </c>
      <c r="AD33" s="241">
        <f>IF((MAX('2_evaluate_surveys'!$E33:$AG33)-MIN('2_evaluate_surveys'!$E33:$AG33))=0,0,(('2_evaluate_surveys'!AD33-MIN('2_evaluate_surveys'!$E33:$AG33))/(MAX('2_evaluate_surveys'!$E33:$AG33)-MIN('2_evaluate_surveys'!$E33:$AG33))))</f>
        <v>0.66666666666666663</v>
      </c>
      <c r="AE33" s="250">
        <f>IF((MAX('2_evaluate_surveys'!$E33:$AG33)-MIN('2_evaluate_surveys'!$E33:$AG33))=0,0,(('2_evaluate_surveys'!AE33-MIN('2_evaluate_surveys'!$E33:$AG33))/(MAX('2_evaluate_surveys'!$E33:$AG33)-MIN('2_evaluate_surveys'!$E33:$AG33))))</f>
        <v>1</v>
      </c>
      <c r="AF33" s="334">
        <f>IF((MAX('2_evaluate_surveys'!$E33:$AG33)-MIN('2_evaluate_surveys'!$E33:$AG33))=0,0,(('2_evaluate_surveys'!AF33-MIN('2_evaluate_surveys'!$E33:$AG33))/(MAX('2_evaluate_surveys'!$E33:$AG33)-MIN('2_evaluate_surveys'!$E33:$AG33))))</f>
        <v>1</v>
      </c>
      <c r="AG33" s="241">
        <f>IF((MAX('2_evaluate_surveys'!$E33:$AG33)-MIN('2_evaluate_surveys'!$E33:$AG33))=0,0,(('2_evaluate_surveys'!AG33-MIN('2_evaluate_surveys'!$E33:$AG33))/(MAX('2_evaluate_surveys'!$E33:$AG33)-MIN('2_evaluate_surveys'!$E33:$AG33))))</f>
        <v>1</v>
      </c>
      <c r="AH33" s="250"/>
      <c r="AI33" s="334"/>
      <c r="AJ33" s="241"/>
      <c r="AK33" s="250"/>
      <c r="AL33" s="334"/>
      <c r="AM33" s="241"/>
      <c r="AN33" s="250"/>
      <c r="AO33" s="334"/>
      <c r="AP33" s="241"/>
      <c r="AQ33" s="250"/>
      <c r="AR33" s="340"/>
      <c r="AS33" s="303"/>
      <c r="AT33" s="250"/>
      <c r="AU33" s="340"/>
      <c r="AV33" s="303"/>
      <c r="AW33" s="250"/>
      <c r="AX33" s="340"/>
      <c r="AY33" s="303"/>
      <c r="AZ33" s="250"/>
      <c r="BA33" s="340"/>
      <c r="BB33" s="303"/>
    </row>
    <row r="34" spans="1:59" s="26" customFormat="1" x14ac:dyDescent="0.2">
      <c r="A34" s="72">
        <v>23</v>
      </c>
      <c r="B34" s="67"/>
      <c r="C34" s="134" t="s">
        <v>100</v>
      </c>
      <c r="D34" s="58" t="s">
        <v>1</v>
      </c>
      <c r="E34" s="105">
        <f>IF((MAX('2_evaluate_surveys'!$E34:$AG34)-MIN('2_evaluate_surveys'!$E34:$AG34))=0,0,(('2_evaluate_surveys'!E34-MIN('2_evaluate_surveys'!$E34:$AG34))/(MAX('2_evaluate_surveys'!$E34:$AG34)-MIN('2_evaluate_surveys'!$E34:$AG34))))</f>
        <v>0.66666666666666663</v>
      </c>
      <c r="F34" s="105">
        <f>IF((MAX('2_evaluate_surveys'!$E34:$AG34)-MIN('2_evaluate_surveys'!$E34:$AG34))=0,0,(('2_evaluate_surveys'!F34-MIN('2_evaluate_surveys'!$E34:$AG34))/(MAX('2_evaluate_surveys'!$E34:$AG34)-MIN('2_evaluate_surveys'!$E34:$AG34))))</f>
        <v>0.66666666666666663</v>
      </c>
      <c r="G34" s="106">
        <f>IF((MAX('2_evaluate_surveys'!$E34:$AG34)-MIN('2_evaluate_surveys'!$E34:$AG34))=0,0,(('2_evaluate_surveys'!G34-MIN('2_evaluate_surveys'!$E34:$AG34))/(MAX('2_evaluate_surveys'!$E34:$AG34)-MIN('2_evaluate_surveys'!$E34:$AG34))))</f>
        <v>0.33333333333333331</v>
      </c>
      <c r="H34" s="105">
        <f>IF((MAX('2_evaluate_surveys'!$E34:$AG34)-MIN('2_evaluate_surveys'!$E34:$AG34))=0,0,(('2_evaluate_surveys'!H34-MIN('2_evaluate_surveys'!$E34:$AG34))/(MAX('2_evaluate_surveys'!$E34:$AG34)-MIN('2_evaluate_surveys'!$E34:$AG34))))</f>
        <v>1</v>
      </c>
      <c r="I34" s="105">
        <f>IF((MAX('2_evaluate_surveys'!$E34:$AG34)-MIN('2_evaluate_surveys'!$E34:$AG34))=0,0,(('2_evaluate_surveys'!I34-MIN('2_evaluate_surveys'!$E34:$AG34))/(MAX('2_evaluate_surveys'!$E34:$AG34)-MIN('2_evaluate_surveys'!$E34:$AG34))))</f>
        <v>1</v>
      </c>
      <c r="J34" s="120">
        <f>IF((MAX('2_evaluate_surveys'!$E34:$AG34)-MIN('2_evaluate_surveys'!$E34:$AG34))=0,0,(('2_evaluate_surveys'!J34-MIN('2_evaluate_surveys'!$E34:$AG34))/(MAX('2_evaluate_surveys'!$E34:$AG34)-MIN('2_evaluate_surveys'!$E34:$AG34))))</f>
        <v>0.33333333333333331</v>
      </c>
      <c r="K34" s="105">
        <f>IF((MAX('2_evaluate_surveys'!$E34:$AG34)-MIN('2_evaluate_surveys'!$E34:$AG34))=0,0,(('2_evaluate_surveys'!K34-MIN('2_evaluate_surveys'!$E34:$AG34))/(MAX('2_evaluate_surveys'!$E34:$AG34)-MIN('2_evaluate_surveys'!$E34:$AG34))))</f>
        <v>0.66666666666666663</v>
      </c>
      <c r="L34" s="105">
        <f>IF((MAX('2_evaluate_surveys'!$E34:$AG34)-MIN('2_evaluate_surveys'!$E34:$AG34))=0,0,(('2_evaluate_surveys'!L34-MIN('2_evaluate_surveys'!$E34:$AG34))/(MAX('2_evaluate_surveys'!$E34:$AG34)-MIN('2_evaluate_surveys'!$E34:$AG34))))</f>
        <v>0.33333333333333331</v>
      </c>
      <c r="M34" s="120">
        <f>IF((MAX('2_evaluate_surveys'!$E34:$AG34)-MIN('2_evaluate_surveys'!$E34:$AG34))=0,0,(('2_evaluate_surveys'!M34-MIN('2_evaluate_surveys'!$E34:$AG34))/(MAX('2_evaluate_surveys'!$E34:$AG34)-MIN('2_evaluate_surveys'!$E34:$AG34))))</f>
        <v>0.33333333333333331</v>
      </c>
      <c r="N34" s="105">
        <f>IF((MAX('2_evaluate_surveys'!$E34:$AG34)-MIN('2_evaluate_surveys'!$E34:$AG34))=0,0,(('2_evaluate_surveys'!N34-MIN('2_evaluate_surveys'!$E34:$AG34))/(MAX('2_evaluate_surveys'!$E34:$AG34)-MIN('2_evaluate_surveys'!$E34:$AG34))))</f>
        <v>1</v>
      </c>
      <c r="O34" s="105">
        <f>IF((MAX('2_evaluate_surveys'!$E34:$AG34)-MIN('2_evaluate_surveys'!$E34:$AG34))=0,0,(('2_evaluate_surveys'!O34-MIN('2_evaluate_surveys'!$E34:$AG34))/(MAX('2_evaluate_surveys'!$E34:$AG34)-MIN('2_evaluate_surveys'!$E34:$AG34))))</f>
        <v>0.66666666666666663</v>
      </c>
      <c r="P34" s="120">
        <f>IF((MAX('2_evaluate_surveys'!$E34:$AG34)-MIN('2_evaluate_surveys'!$E34:$AG34))=0,0,(('2_evaluate_surveys'!P34-MIN('2_evaluate_surveys'!$E34:$AG34))/(MAX('2_evaluate_surveys'!$E34:$AG34)-MIN('2_evaluate_surveys'!$E34:$AG34))))</f>
        <v>1</v>
      </c>
      <c r="Q34" s="105">
        <f>IF((MAX('2_evaluate_surveys'!$E34:$AG34)-MIN('2_evaluate_surveys'!$E34:$AG34))=0,0,(('2_evaluate_surveys'!Q34-MIN('2_evaluate_surveys'!$E34:$AG34))/(MAX('2_evaluate_surveys'!$E34:$AG34)-MIN('2_evaluate_surveys'!$E34:$AG34))))</f>
        <v>0.33333333333333331</v>
      </c>
      <c r="R34" s="105">
        <f>IF((MAX('2_evaluate_surveys'!$E34:$AG34)-MIN('2_evaluate_surveys'!$E34:$AG34))=0,0,(('2_evaluate_surveys'!R34-MIN('2_evaluate_surveys'!$E34:$AG34))/(MAX('2_evaluate_surveys'!$E34:$AG34)-MIN('2_evaluate_surveys'!$E34:$AG34))))</f>
        <v>0.33333333333333331</v>
      </c>
      <c r="S34" s="120">
        <f>IF((MAX('2_evaluate_surveys'!$E34:$AG34)-MIN('2_evaluate_surveys'!$E34:$AG34))=0,0,(('2_evaluate_surveys'!S34-MIN('2_evaluate_surveys'!$E34:$AG34))/(MAX('2_evaluate_surveys'!$E34:$AG34)-MIN('2_evaluate_surveys'!$E34:$AG34))))</f>
        <v>0.33333333333333331</v>
      </c>
      <c r="T34" s="105">
        <f>IF((MAX('2_evaluate_surveys'!$E34:$AG34)-MIN('2_evaluate_surveys'!$E34:$AG34))=0,0,(('2_evaluate_surveys'!T34-MIN('2_evaluate_surveys'!$E34:$AG34))/(MAX('2_evaluate_surveys'!$E34:$AG34)-MIN('2_evaluate_surveys'!$E34:$AG34))))</f>
        <v>0.33333333333333331</v>
      </c>
      <c r="U34" s="105">
        <f>IF((MAX('2_evaluate_surveys'!$E34:$AG34)-MIN('2_evaluate_surveys'!$E34:$AG34))=0,0,(('2_evaluate_surveys'!U34-MIN('2_evaluate_surveys'!$E34:$AG34))/(MAX('2_evaluate_surveys'!$E34:$AG34)-MIN('2_evaluate_surveys'!$E34:$AG34))))</f>
        <v>0.66666666666666663</v>
      </c>
      <c r="V34" s="120">
        <f>IF((MAX('2_evaluate_surveys'!$E34:$AG34)-MIN('2_evaluate_surveys'!$E34:$AG34))=0,0,(('2_evaluate_surveys'!V34-MIN('2_evaluate_surveys'!$E34:$AG34))/(MAX('2_evaluate_surveys'!$E34:$AG34)-MIN('2_evaluate_surveys'!$E34:$AG34))))</f>
        <v>0.66666666666666663</v>
      </c>
      <c r="W34" s="105">
        <f>IF((MAX('2_evaluate_surveys'!$E34:$AG34)-MIN('2_evaluate_surveys'!$E34:$AG34))=0,0,(('2_evaluate_surveys'!W34-MIN('2_evaluate_surveys'!$E34:$AG34))/(MAX('2_evaluate_surveys'!$E34:$AG34)-MIN('2_evaluate_surveys'!$E34:$AG34))))</f>
        <v>0.33333333333333331</v>
      </c>
      <c r="X34" s="105">
        <f>IF((MAX('2_evaluate_surveys'!$E34:$AG34)-MIN('2_evaluate_surveys'!$E34:$AG34))=0,0,(('2_evaluate_surveys'!X34-MIN('2_evaluate_surveys'!$E34:$AG34))/(MAX('2_evaluate_surveys'!$E34:$AG34)-MIN('2_evaluate_surveys'!$E34:$AG34))))</f>
        <v>0</v>
      </c>
      <c r="Y34" s="120">
        <f>IF((MAX('2_evaluate_surveys'!$E34:$AG34)-MIN('2_evaluate_surveys'!$E34:$AG34))=0,0,(('2_evaluate_surveys'!Y34-MIN('2_evaluate_surveys'!$E34:$AG34))/(MAX('2_evaluate_surveys'!$E34:$AG34)-MIN('2_evaluate_surveys'!$E34:$AG34))))</f>
        <v>0.33333333333333331</v>
      </c>
      <c r="Z34" s="105">
        <f>IF((MAX('2_evaluate_surveys'!$E34:$AG34)-MIN('2_evaluate_surveys'!$E34:$AG34))=0,0,(('2_evaluate_surveys'!Z34-MIN('2_evaluate_surveys'!$E34:$AG34))/(MAX('2_evaluate_surveys'!$E34:$AG34)-MIN('2_evaluate_surveys'!$E34:$AG34))))</f>
        <v>0.33333333333333331</v>
      </c>
      <c r="AA34" s="105">
        <f>IF((MAX('2_evaluate_surveys'!$E34:$AG34)-MIN('2_evaluate_surveys'!$E34:$AG34))=0,0,(('2_evaluate_surveys'!AA34-MIN('2_evaluate_surveys'!$E34:$AG34))/(MAX('2_evaluate_surveys'!$E34:$AG34)-MIN('2_evaluate_surveys'!$E34:$AG34))))</f>
        <v>0.33333333333333331</v>
      </c>
      <c r="AB34" s="120">
        <f>IF((MAX('2_evaluate_surveys'!$E34:$AG34)-MIN('2_evaluate_surveys'!$E34:$AG34))=0,0,(('2_evaluate_surveys'!AB34-MIN('2_evaluate_surveys'!$E34:$AG34))/(MAX('2_evaluate_surveys'!$E34:$AG34)-MIN('2_evaluate_surveys'!$E34:$AG34))))</f>
        <v>0.33333333333333331</v>
      </c>
      <c r="AC34" s="334">
        <f>IF((MAX('2_evaluate_surveys'!$E34:$AG34)-MIN('2_evaluate_surveys'!$E34:$AG34))=0,0,(('2_evaluate_surveys'!AC34-MIN('2_evaluate_surveys'!$E34:$AG34))/(MAX('2_evaluate_surveys'!$E34:$AG34)-MIN('2_evaluate_surveys'!$E34:$AG34))))</f>
        <v>0</v>
      </c>
      <c r="AD34" s="241">
        <f>IF((MAX('2_evaluate_surveys'!$E34:$AG34)-MIN('2_evaluate_surveys'!$E34:$AG34))=0,0,(('2_evaluate_surveys'!AD34-MIN('2_evaluate_surveys'!$E34:$AG34))/(MAX('2_evaluate_surveys'!$E34:$AG34)-MIN('2_evaluate_surveys'!$E34:$AG34))))</f>
        <v>0.66666666666666663</v>
      </c>
      <c r="AE34" s="250">
        <f>IF((MAX('2_evaluate_surveys'!$E34:$AG34)-MIN('2_evaluate_surveys'!$E34:$AG34))=0,0,(('2_evaluate_surveys'!AE34-MIN('2_evaluate_surveys'!$E34:$AG34))/(MAX('2_evaluate_surveys'!$E34:$AG34)-MIN('2_evaluate_surveys'!$E34:$AG34))))</f>
        <v>1</v>
      </c>
      <c r="AF34" s="334">
        <f>IF((MAX('2_evaluate_surveys'!$E34:$AG34)-MIN('2_evaluate_surveys'!$E34:$AG34))=0,0,(('2_evaluate_surveys'!AF34-MIN('2_evaluate_surveys'!$E34:$AG34))/(MAX('2_evaluate_surveys'!$E34:$AG34)-MIN('2_evaluate_surveys'!$E34:$AG34))))</f>
        <v>0</v>
      </c>
      <c r="AG34" s="241">
        <f>IF((MAX('2_evaluate_surveys'!$E34:$AG34)-MIN('2_evaluate_surveys'!$E34:$AG34))=0,0,(('2_evaluate_surveys'!AG34-MIN('2_evaluate_surveys'!$E34:$AG34))/(MAX('2_evaluate_surveys'!$E34:$AG34)-MIN('2_evaluate_surveys'!$E34:$AG34))))</f>
        <v>0.66666666666666663</v>
      </c>
      <c r="AH34" s="250"/>
      <c r="AI34" s="334"/>
      <c r="AJ34" s="241"/>
      <c r="AK34" s="250"/>
      <c r="AL34" s="334"/>
      <c r="AM34" s="241"/>
      <c r="AN34" s="250"/>
      <c r="AO34" s="334"/>
      <c r="AP34" s="241"/>
      <c r="AQ34" s="250"/>
      <c r="AR34" s="340"/>
      <c r="AS34" s="303"/>
      <c r="AT34" s="250"/>
      <c r="AU34" s="340"/>
      <c r="AV34" s="303"/>
      <c r="AW34" s="250"/>
      <c r="AX34" s="340"/>
      <c r="AY34" s="303"/>
      <c r="AZ34" s="250"/>
      <c r="BA34" s="340"/>
      <c r="BB34" s="303"/>
    </row>
    <row r="35" spans="1:59" s="26" customFormat="1" ht="13.5" thickBot="1" x14ac:dyDescent="0.25">
      <c r="A35" s="114">
        <v>24</v>
      </c>
      <c r="B35" s="71"/>
      <c r="C35" s="135" t="s">
        <v>99</v>
      </c>
      <c r="D35" s="59" t="s">
        <v>1</v>
      </c>
      <c r="E35" s="121">
        <f>IF((MAX('2_evaluate_surveys'!$E35:$AG35)-MIN('2_evaluate_surveys'!$E35:$AG35))=0,0,(('2_evaluate_surveys'!E35-MIN('2_evaluate_surveys'!$E35:$AG35))/(MAX('2_evaluate_surveys'!$E35:$AG35)-MIN('2_evaluate_surveys'!$E35:$AG35))))</f>
        <v>1</v>
      </c>
      <c r="F35" s="121">
        <f>IF((MAX('2_evaluate_surveys'!$E35:$AG35)-MIN('2_evaluate_surveys'!$E35:$AG35))=0,0,(('2_evaluate_surveys'!F35-MIN('2_evaluate_surveys'!$E35:$AG35))/(MAX('2_evaluate_surveys'!$E35:$AG35)-MIN('2_evaluate_surveys'!$E35:$AG35))))</f>
        <v>0.33333333333333331</v>
      </c>
      <c r="G35" s="122">
        <f>IF((MAX('2_evaluate_surveys'!$E35:$AG35)-MIN('2_evaluate_surveys'!$E35:$AG35))=0,0,(('2_evaluate_surveys'!G35-MIN('2_evaluate_surveys'!$E35:$AG35))/(MAX('2_evaluate_surveys'!$E35:$AG35)-MIN('2_evaluate_surveys'!$E35:$AG35))))</f>
        <v>1</v>
      </c>
      <c r="H35" s="121">
        <f>IF((MAX('2_evaluate_surveys'!$E35:$AG35)-MIN('2_evaluate_surveys'!$E35:$AG35))=0,0,(('2_evaluate_surveys'!H35-MIN('2_evaluate_surveys'!$E35:$AG35))/(MAX('2_evaluate_surveys'!$E35:$AG35)-MIN('2_evaluate_surveys'!$E35:$AG35))))</f>
        <v>1</v>
      </c>
      <c r="I35" s="121">
        <f>IF((MAX('2_evaluate_surveys'!$E35:$AG35)-MIN('2_evaluate_surveys'!$E35:$AG35))=0,0,(('2_evaluate_surveys'!I35-MIN('2_evaluate_surveys'!$E35:$AG35))/(MAX('2_evaluate_surveys'!$E35:$AG35)-MIN('2_evaluate_surveys'!$E35:$AG35))))</f>
        <v>0.66666666666666663</v>
      </c>
      <c r="J35" s="123">
        <f>IF((MAX('2_evaluate_surveys'!$E35:$AG35)-MIN('2_evaluate_surveys'!$E35:$AG35))=0,0,(('2_evaluate_surveys'!J35-MIN('2_evaluate_surveys'!$E35:$AG35))/(MAX('2_evaluate_surveys'!$E35:$AG35)-MIN('2_evaluate_surveys'!$E35:$AG35))))</f>
        <v>1</v>
      </c>
      <c r="K35" s="121">
        <f>IF((MAX('2_evaluate_surveys'!$E35:$AG35)-MIN('2_evaluate_surveys'!$E35:$AG35))=0,0,(('2_evaluate_surveys'!K35-MIN('2_evaluate_surveys'!$E35:$AG35))/(MAX('2_evaluate_surveys'!$E35:$AG35)-MIN('2_evaluate_surveys'!$E35:$AG35))))</f>
        <v>0.66666666666666663</v>
      </c>
      <c r="L35" s="121">
        <f>IF((MAX('2_evaluate_surveys'!$E35:$AG35)-MIN('2_evaluate_surveys'!$E35:$AG35))=0,0,(('2_evaluate_surveys'!L35-MIN('2_evaluate_surveys'!$E35:$AG35))/(MAX('2_evaluate_surveys'!$E35:$AG35)-MIN('2_evaluate_surveys'!$E35:$AG35))))</f>
        <v>0.66666666666666663</v>
      </c>
      <c r="M35" s="123">
        <f>IF((MAX('2_evaluate_surveys'!$E35:$AG35)-MIN('2_evaluate_surveys'!$E35:$AG35))=0,0,(('2_evaluate_surveys'!M35-MIN('2_evaluate_surveys'!$E35:$AG35))/(MAX('2_evaluate_surveys'!$E35:$AG35)-MIN('2_evaluate_surveys'!$E35:$AG35))))</f>
        <v>1</v>
      </c>
      <c r="N35" s="121">
        <f>IF((MAX('2_evaluate_surveys'!$E35:$AG35)-MIN('2_evaluate_surveys'!$E35:$AG35))=0,0,(('2_evaluate_surveys'!N35-MIN('2_evaluate_surveys'!$E35:$AG35))/(MAX('2_evaluate_surveys'!$E35:$AG35)-MIN('2_evaluate_surveys'!$E35:$AG35))))</f>
        <v>0.66666666666666663</v>
      </c>
      <c r="O35" s="121">
        <f>IF((MAX('2_evaluate_surveys'!$E35:$AG35)-MIN('2_evaluate_surveys'!$E35:$AG35))=0,0,(('2_evaluate_surveys'!O35-MIN('2_evaluate_surveys'!$E35:$AG35))/(MAX('2_evaluate_surveys'!$E35:$AG35)-MIN('2_evaluate_surveys'!$E35:$AG35))))</f>
        <v>0.66666666666666663</v>
      </c>
      <c r="P35" s="123">
        <f>IF((MAX('2_evaluate_surveys'!$E35:$AG35)-MIN('2_evaluate_surveys'!$E35:$AG35))=0,0,(('2_evaluate_surveys'!P35-MIN('2_evaluate_surveys'!$E35:$AG35))/(MAX('2_evaluate_surveys'!$E35:$AG35)-MIN('2_evaluate_surveys'!$E35:$AG35))))</f>
        <v>0.66666666666666663</v>
      </c>
      <c r="Q35" s="121">
        <f>IF((MAX('2_evaluate_surveys'!$E35:$AG35)-MIN('2_evaluate_surveys'!$E35:$AG35))=0,0,(('2_evaluate_surveys'!Q35-MIN('2_evaluate_surveys'!$E35:$AG35))/(MAX('2_evaluate_surveys'!$E35:$AG35)-MIN('2_evaluate_surveys'!$E35:$AG35))))</f>
        <v>1</v>
      </c>
      <c r="R35" s="121">
        <f>IF((MAX('2_evaluate_surveys'!$E35:$AG35)-MIN('2_evaluate_surveys'!$E35:$AG35))=0,0,(('2_evaluate_surveys'!R35-MIN('2_evaluate_surveys'!$E35:$AG35))/(MAX('2_evaluate_surveys'!$E35:$AG35)-MIN('2_evaluate_surveys'!$E35:$AG35))))</f>
        <v>0.66666666666666663</v>
      </c>
      <c r="S35" s="123">
        <f>IF((MAX('2_evaluate_surveys'!$E35:$AG35)-MIN('2_evaluate_surveys'!$E35:$AG35))=0,0,(('2_evaluate_surveys'!S35-MIN('2_evaluate_surveys'!$E35:$AG35))/(MAX('2_evaluate_surveys'!$E35:$AG35)-MIN('2_evaluate_surveys'!$E35:$AG35))))</f>
        <v>0.66666666666666663</v>
      </c>
      <c r="T35" s="121">
        <f>IF((MAX('2_evaluate_surveys'!$E35:$AG35)-MIN('2_evaluate_surveys'!$E35:$AG35))=0,0,(('2_evaluate_surveys'!T35-MIN('2_evaluate_surveys'!$E35:$AG35))/(MAX('2_evaluate_surveys'!$E35:$AG35)-MIN('2_evaluate_surveys'!$E35:$AG35))))</f>
        <v>0.66666666666666663</v>
      </c>
      <c r="U35" s="121">
        <f>IF((MAX('2_evaluate_surveys'!$E35:$AG35)-MIN('2_evaluate_surveys'!$E35:$AG35))=0,0,(('2_evaluate_surveys'!U35-MIN('2_evaluate_surveys'!$E35:$AG35))/(MAX('2_evaluate_surveys'!$E35:$AG35)-MIN('2_evaluate_surveys'!$E35:$AG35))))</f>
        <v>0.66666666666666663</v>
      </c>
      <c r="V35" s="123">
        <f>IF((MAX('2_evaluate_surveys'!$E35:$AG35)-MIN('2_evaluate_surveys'!$E35:$AG35))=0,0,(('2_evaluate_surveys'!V35-MIN('2_evaluate_surveys'!$E35:$AG35))/(MAX('2_evaluate_surveys'!$E35:$AG35)-MIN('2_evaluate_surveys'!$E35:$AG35))))</f>
        <v>1</v>
      </c>
      <c r="W35" s="121">
        <f>IF((MAX('2_evaluate_surveys'!$E35:$AG35)-MIN('2_evaluate_surveys'!$E35:$AG35))=0,0,(('2_evaluate_surveys'!W35-MIN('2_evaluate_surveys'!$E35:$AG35))/(MAX('2_evaluate_surveys'!$E35:$AG35)-MIN('2_evaluate_surveys'!$E35:$AG35))))</f>
        <v>1</v>
      </c>
      <c r="X35" s="121">
        <f>IF((MAX('2_evaluate_surveys'!$E35:$AG35)-MIN('2_evaluate_surveys'!$E35:$AG35))=0,0,(('2_evaluate_surveys'!X35-MIN('2_evaluate_surveys'!$E35:$AG35))/(MAX('2_evaluate_surveys'!$E35:$AG35)-MIN('2_evaluate_surveys'!$E35:$AG35))))</f>
        <v>0.66666666666666663</v>
      </c>
      <c r="Y35" s="123">
        <f>IF((MAX('2_evaluate_surveys'!$E35:$AG35)-MIN('2_evaluate_surveys'!$E35:$AG35))=0,0,(('2_evaluate_surveys'!Y35-MIN('2_evaluate_surveys'!$E35:$AG35))/(MAX('2_evaluate_surveys'!$E35:$AG35)-MIN('2_evaluate_surveys'!$E35:$AG35))))</f>
        <v>1</v>
      </c>
      <c r="Z35" s="121">
        <f>IF((MAX('2_evaluate_surveys'!$E35:$AG35)-MIN('2_evaluate_surveys'!$E35:$AG35))=0,0,(('2_evaluate_surveys'!Z35-MIN('2_evaluate_surveys'!$E35:$AG35))/(MAX('2_evaluate_surveys'!$E35:$AG35)-MIN('2_evaluate_surveys'!$E35:$AG35))))</f>
        <v>1</v>
      </c>
      <c r="AA35" s="121">
        <f>IF((MAX('2_evaluate_surveys'!$E35:$AG35)-MIN('2_evaluate_surveys'!$E35:$AG35))=0,0,(('2_evaluate_surveys'!AA35-MIN('2_evaluate_surveys'!$E35:$AG35))/(MAX('2_evaluate_surveys'!$E35:$AG35)-MIN('2_evaluate_surveys'!$E35:$AG35))))</f>
        <v>0.66666666666666663</v>
      </c>
      <c r="AB35" s="123">
        <f>IF((MAX('2_evaluate_surveys'!$E35:$AG35)-MIN('2_evaluate_surveys'!$E35:$AG35))=0,0,(('2_evaluate_surveys'!AB35-MIN('2_evaluate_surveys'!$E35:$AG35))/(MAX('2_evaluate_surveys'!$E35:$AG35)-MIN('2_evaluate_surveys'!$E35:$AG35))))</f>
        <v>0</v>
      </c>
      <c r="AC35" s="335">
        <f>IF((MAX('2_evaluate_surveys'!$E35:$AG35)-MIN('2_evaluate_surveys'!$E35:$AG35))=0,0,(('2_evaluate_surveys'!AC35-MIN('2_evaluate_surveys'!$E35:$AG35))/(MAX('2_evaluate_surveys'!$E35:$AG35)-MIN('2_evaluate_surveys'!$E35:$AG35))))</f>
        <v>1</v>
      </c>
      <c r="AD35" s="242">
        <f>IF((MAX('2_evaluate_surveys'!$E35:$AG35)-MIN('2_evaluate_surveys'!$E35:$AG35))=0,0,(('2_evaluate_surveys'!AD35-MIN('2_evaluate_surveys'!$E35:$AG35))/(MAX('2_evaluate_surveys'!$E35:$AG35)-MIN('2_evaluate_surveys'!$E35:$AG35))))</f>
        <v>1</v>
      </c>
      <c r="AE35" s="254">
        <f>IF((MAX('2_evaluate_surveys'!$E35:$AG35)-MIN('2_evaluate_surveys'!$E35:$AG35))=0,0,(('2_evaluate_surveys'!AE35-MIN('2_evaluate_surveys'!$E35:$AG35))/(MAX('2_evaluate_surveys'!$E35:$AG35)-MIN('2_evaluate_surveys'!$E35:$AG35))))</f>
        <v>0.66666666666666663</v>
      </c>
      <c r="AF35" s="335">
        <f>IF((MAX('2_evaluate_surveys'!$E35:$AG35)-MIN('2_evaluate_surveys'!$E35:$AG35))=0,0,(('2_evaluate_surveys'!AF35-MIN('2_evaluate_surveys'!$E35:$AG35))/(MAX('2_evaluate_surveys'!$E35:$AG35)-MIN('2_evaluate_surveys'!$E35:$AG35))))</f>
        <v>1</v>
      </c>
      <c r="AG35" s="242">
        <f>IF((MAX('2_evaluate_surveys'!$E35:$AG35)-MIN('2_evaluate_surveys'!$E35:$AG35))=0,0,(('2_evaluate_surveys'!AG35-MIN('2_evaluate_surveys'!$E35:$AG35))/(MAX('2_evaluate_surveys'!$E35:$AG35)-MIN('2_evaluate_surveys'!$E35:$AG35))))</f>
        <v>1</v>
      </c>
      <c r="AH35" s="254"/>
      <c r="AI35" s="335"/>
      <c r="AJ35" s="242"/>
      <c r="AK35" s="254"/>
      <c r="AL35" s="335"/>
      <c r="AM35" s="242"/>
      <c r="AN35" s="254"/>
      <c r="AO35" s="335"/>
      <c r="AP35" s="242"/>
      <c r="AQ35" s="254"/>
      <c r="AR35" s="341"/>
      <c r="AS35" s="304"/>
      <c r="AT35" s="254"/>
      <c r="AU35" s="341"/>
      <c r="AV35" s="304"/>
      <c r="AW35" s="254"/>
      <c r="AX35" s="341"/>
      <c r="AY35" s="304"/>
      <c r="AZ35" s="254"/>
      <c r="BA35" s="341"/>
      <c r="BB35" s="304"/>
    </row>
    <row r="36" spans="1:59" s="26" customFormat="1" x14ac:dyDescent="0.2">
      <c r="A36" s="49"/>
      <c r="B36" s="57"/>
      <c r="C36" s="50"/>
      <c r="D36" s="48"/>
      <c r="E36" s="29"/>
      <c r="F36" s="29"/>
      <c r="G36" s="29"/>
      <c r="AS36" s="1"/>
      <c r="AT36" s="1"/>
    </row>
    <row r="37" spans="1:59" s="26" customFormat="1" x14ac:dyDescent="0.2">
      <c r="A37" s="47" t="s">
        <v>18</v>
      </c>
      <c r="B37" s="61"/>
      <c r="C37" s="182"/>
      <c r="D37" s="183"/>
      <c r="E37" s="184"/>
      <c r="F37" s="184"/>
      <c r="G37" s="184"/>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7"/>
      <c r="AT37" s="17"/>
      <c r="AU37" s="17"/>
      <c r="AV37" s="17"/>
      <c r="AW37" s="17"/>
      <c r="AX37" s="17"/>
      <c r="AY37" s="17"/>
      <c r="AZ37" s="17"/>
      <c r="BA37" s="17"/>
      <c r="BB37" s="17"/>
      <c r="BC37" s="17"/>
    </row>
    <row r="38" spans="1:59" x14ac:dyDescent="0.2">
      <c r="B38" s="57"/>
      <c r="C38" s="185"/>
      <c r="D38" s="185"/>
      <c r="E38" s="185"/>
      <c r="F38" s="185"/>
      <c r="G38" s="185"/>
      <c r="H38" s="185"/>
      <c r="I38" s="186"/>
      <c r="J38" s="7"/>
      <c r="K38" s="7"/>
      <c r="L38" s="7"/>
      <c r="M38" s="7"/>
      <c r="N38" s="7"/>
      <c r="O38" s="7"/>
      <c r="P38" s="7"/>
      <c r="Q38" s="7"/>
      <c r="R38" s="7"/>
      <c r="S38" s="7"/>
      <c r="T38" s="7"/>
      <c r="U38" s="7"/>
      <c r="V38" s="7"/>
      <c r="W38" s="7"/>
      <c r="X38" s="7"/>
      <c r="Y38" s="7"/>
      <c r="Z38" s="1"/>
      <c r="AA38" s="1"/>
      <c r="AB38" s="1"/>
      <c r="AC38" s="1"/>
      <c r="AD38" s="1"/>
      <c r="AE38" s="1"/>
    </row>
    <row r="39" spans="1:59" ht="13.5" thickBot="1" x14ac:dyDescent="0.25">
      <c r="B39" s="86" t="s">
        <v>25</v>
      </c>
      <c r="C39" s="180"/>
      <c r="D39" s="181"/>
      <c r="E39" s="181"/>
      <c r="I39" s="30"/>
    </row>
    <row r="40" spans="1:59" s="26" customFormat="1" x14ac:dyDescent="0.2">
      <c r="A40" s="86"/>
      <c r="B40" s="116"/>
      <c r="C40" s="116"/>
      <c r="D40" s="118"/>
      <c r="E40" s="434" t="str">
        <f>'1_weight_criteria'!G22</f>
        <v>Weights</v>
      </c>
      <c r="F40" s="429" t="s">
        <v>52</v>
      </c>
      <c r="G40" s="430"/>
      <c r="H40" s="430"/>
      <c r="I40" s="430"/>
      <c r="J40" s="430"/>
      <c r="K40" s="431"/>
      <c r="L40" s="429" t="s">
        <v>52</v>
      </c>
      <c r="M40" s="430"/>
      <c r="N40" s="430"/>
      <c r="O40" s="430"/>
      <c r="P40" s="430"/>
      <c r="Q40" s="431"/>
      <c r="R40" s="429" t="s">
        <v>52</v>
      </c>
      <c r="S40" s="430"/>
      <c r="T40" s="430"/>
      <c r="U40" s="430"/>
      <c r="V40" s="430"/>
      <c r="W40" s="431"/>
      <c r="X40" s="429" t="s">
        <v>52</v>
      </c>
      <c r="Y40" s="430"/>
      <c r="Z40" s="430"/>
      <c r="AA40" s="430"/>
      <c r="AB40" s="430"/>
      <c r="AC40" s="431"/>
      <c r="AD40" s="429" t="s">
        <v>52</v>
      </c>
      <c r="AE40" s="430"/>
      <c r="AF40" s="430"/>
      <c r="AG40" s="430"/>
      <c r="AH40" s="430"/>
      <c r="AI40" s="431"/>
      <c r="AJ40" s="429" t="s">
        <v>52</v>
      </c>
      <c r="AK40" s="430"/>
      <c r="AL40" s="430"/>
      <c r="AM40" s="430"/>
      <c r="AN40" s="430"/>
      <c r="AO40" s="431"/>
      <c r="AP40" s="436" t="s">
        <v>52</v>
      </c>
      <c r="AQ40" s="430"/>
      <c r="AR40" s="430"/>
      <c r="AS40" s="430"/>
      <c r="AT40" s="430"/>
      <c r="AU40" s="430"/>
      <c r="AV40" s="436" t="s">
        <v>52</v>
      </c>
      <c r="AW40" s="430"/>
      <c r="AX40" s="430"/>
      <c r="AY40" s="430"/>
      <c r="AZ40" s="430"/>
      <c r="BA40" s="430"/>
      <c r="BB40" s="436" t="s">
        <v>52</v>
      </c>
      <c r="BC40" s="430"/>
      <c r="BD40" s="305"/>
      <c r="BE40" s="305"/>
      <c r="BF40" s="305"/>
      <c r="BG40" s="305"/>
    </row>
    <row r="41" spans="1:59" ht="13.5" thickBot="1" x14ac:dyDescent="0.25">
      <c r="A41" s="79" t="s">
        <v>34</v>
      </c>
      <c r="B41" s="117" t="s">
        <v>33</v>
      </c>
      <c r="C41" s="117" t="s">
        <v>3</v>
      </c>
      <c r="D41" s="119" t="s">
        <v>2</v>
      </c>
      <c r="E41" s="435"/>
      <c r="F41" s="5" t="str">
        <f>background_calculations!$E$11</f>
        <v>Relocating Prairie Chickens</v>
      </c>
      <c r="G41" s="5" t="str">
        <f>background_calculations!$F$11</f>
        <v>Thistle Study</v>
      </c>
      <c r="H41" s="5" t="str">
        <f>background_calculations!$G$11</f>
        <v>Remnant Prairie Inventory</v>
      </c>
      <c r="I41" s="5" t="str">
        <f>background_calculations!$H$11</f>
        <v>Darnen Water Quality</v>
      </c>
      <c r="J41" s="5" t="str">
        <f>background_calculations!$I$11</f>
        <v>Woodcock Survey</v>
      </c>
      <c r="K41" s="5" t="str">
        <f>background_calculations!$J$11</f>
        <v>Nest Stuctures</v>
      </c>
      <c r="L41" s="5" t="str">
        <f>background_calculations!$K$11</f>
        <v>NAAMP</v>
      </c>
      <c r="M41" s="5" t="str">
        <f>background_calculations!$L$11</f>
        <v>FSM</v>
      </c>
      <c r="N41" s="5" t="str">
        <f>background_calculations!$M$11</f>
        <v>Water Levels</v>
      </c>
      <c r="O41" s="5" t="str">
        <f>background_calculations!$N$11</f>
        <v>BBS</v>
      </c>
      <c r="P41" s="5" t="str">
        <f>background_calculations!$O$11</f>
        <v>Dove Banding</v>
      </c>
      <c r="Q41" s="5" t="str">
        <f>background_calculations!$P$11</f>
        <v>CBC</v>
      </c>
      <c r="R41" s="5" t="str">
        <f>background_calculations!$Q$11</f>
        <v>Wetland Condition Assessment</v>
      </c>
      <c r="S41" s="5" t="str">
        <f>background_calculations!$R$11</f>
        <v>Wetland Resources Long-Term</v>
      </c>
      <c r="T41" s="5" t="str">
        <f>background_calculations!$S$11</f>
        <v>GMT</v>
      </c>
      <c r="U41" s="5" t="str">
        <f>background_calculations!$T$11</f>
        <v>NPAM</v>
      </c>
      <c r="V41" s="5" t="str">
        <f>background_calculations!$U$11</f>
        <v>Sediment</v>
      </c>
      <c r="W41" s="5" t="str">
        <f>background_calculations!$V$11</f>
        <v>Glacial Lake Overspray</v>
      </c>
      <c r="X41" s="5" t="str">
        <f>background_calculations!$W$11</f>
        <v>Wild Rice</v>
      </c>
      <c r="Y41" s="5" t="str">
        <f>background_calculations!$X$11</f>
        <v>IWMM</v>
      </c>
      <c r="Z41" s="5" t="str">
        <f>background_calculations!$Y$11</f>
        <v>Grazing Rapid Assessment</v>
      </c>
      <c r="AA41" s="5" t="str">
        <f>background_calculations!$Z$11</f>
        <v>Prairie Reconstruction</v>
      </c>
      <c r="AB41" s="5" t="str">
        <f>background_calculations!$AA$11</f>
        <v>Wetland Veg Monitoring</v>
      </c>
      <c r="AC41" s="5" t="str">
        <f>background_calculations!$AB$11</f>
        <v>Contaminants and Wetland Inverts</v>
      </c>
      <c r="AD41" s="233" t="str">
        <f>background_calculations!$AC$11</f>
        <v>Baseline Wildlife</v>
      </c>
      <c r="AE41" s="233" t="str">
        <f>background_calculations!$AD$11</f>
        <v>Prairie Butterflies</v>
      </c>
      <c r="AF41" s="233" t="str">
        <f>background_calculations!$AE$11</f>
        <v>Grassland Bird Inventory</v>
      </c>
      <c r="AG41" s="233" t="str">
        <f>background_calculations!$AF$11</f>
        <v>Invasive Species</v>
      </c>
      <c r="AH41" s="233" t="str">
        <f>background_calculations!$AG$11</f>
        <v>Colonial Waterbirds</v>
      </c>
      <c r="AI41" s="233"/>
      <c r="AJ41" s="233"/>
      <c r="AK41" s="233"/>
      <c r="AL41" s="233"/>
      <c r="AM41" s="233"/>
      <c r="AN41" s="233"/>
      <c r="AO41" s="233"/>
      <c r="AP41" s="233"/>
      <c r="AQ41" s="233"/>
      <c r="AR41" s="233"/>
      <c r="AS41" s="233"/>
      <c r="AT41" s="16"/>
      <c r="AU41" s="16"/>
      <c r="AV41" s="2"/>
      <c r="AW41" s="2"/>
      <c r="AX41" s="2"/>
      <c r="AY41" s="2"/>
      <c r="AZ41" s="2"/>
      <c r="BA41" s="2"/>
      <c r="BB41" s="2"/>
      <c r="BC41" s="2"/>
    </row>
    <row r="42" spans="1:59" x14ac:dyDescent="0.2">
      <c r="A42" s="56">
        <v>1</v>
      </c>
      <c r="B42" s="62" t="s">
        <v>27</v>
      </c>
      <c r="C42" s="133" t="s">
        <v>77</v>
      </c>
      <c r="D42" s="32" t="s">
        <v>1</v>
      </c>
      <c r="E42" s="288">
        <f>'1_weight_criteria'!G23</f>
        <v>0.10514018691588785</v>
      </c>
      <c r="F42" s="297">
        <f t="shared" ref="F42:AH42" si="0">E12*$E42</f>
        <v>0</v>
      </c>
      <c r="G42" s="297">
        <f t="shared" si="0"/>
        <v>0.10514018691588785</v>
      </c>
      <c r="H42" s="297">
        <f t="shared" si="0"/>
        <v>0.10514018691588785</v>
      </c>
      <c r="I42" s="298">
        <f t="shared" si="0"/>
        <v>0</v>
      </c>
      <c r="J42" s="299">
        <f t="shared" si="0"/>
        <v>0</v>
      </c>
      <c r="K42" s="299">
        <f t="shared" si="0"/>
        <v>0.10514018691588785</v>
      </c>
      <c r="L42" s="300">
        <f t="shared" si="0"/>
        <v>0</v>
      </c>
      <c r="M42" s="300">
        <f t="shared" si="0"/>
        <v>0.10514018691588785</v>
      </c>
      <c r="N42" s="300">
        <f t="shared" si="0"/>
        <v>0.10514018691588785</v>
      </c>
      <c r="O42" s="300">
        <f t="shared" si="0"/>
        <v>0</v>
      </c>
      <c r="P42" s="300">
        <f t="shared" si="0"/>
        <v>0</v>
      </c>
      <c r="Q42" s="300">
        <f t="shared" si="0"/>
        <v>0</v>
      </c>
      <c r="R42" s="300">
        <f t="shared" si="0"/>
        <v>0.10514018691588785</v>
      </c>
      <c r="S42" s="300">
        <f t="shared" si="0"/>
        <v>0.10514018691588785</v>
      </c>
      <c r="T42" s="300">
        <f t="shared" si="0"/>
        <v>0.10514018691588785</v>
      </c>
      <c r="U42" s="300">
        <f t="shared" si="0"/>
        <v>0.10514018691588785</v>
      </c>
      <c r="V42" s="300">
        <f t="shared" si="0"/>
        <v>0.10514018691588785</v>
      </c>
      <c r="W42" s="300">
        <f t="shared" si="0"/>
        <v>0</v>
      </c>
      <c r="X42" s="300">
        <f t="shared" si="0"/>
        <v>0.10514018691588785</v>
      </c>
      <c r="Y42" s="300">
        <f t="shared" si="0"/>
        <v>0.10514018691588785</v>
      </c>
      <c r="Z42" s="300">
        <f t="shared" si="0"/>
        <v>0.10514018691588785</v>
      </c>
      <c r="AA42" s="300">
        <f t="shared" si="0"/>
        <v>0.10514018691588785</v>
      </c>
      <c r="AB42" s="300">
        <f t="shared" si="0"/>
        <v>0.10514018691588785</v>
      </c>
      <c r="AC42" s="301">
        <f t="shared" si="0"/>
        <v>0.10514018691588785</v>
      </c>
      <c r="AD42" s="300">
        <f t="shared" si="0"/>
        <v>0</v>
      </c>
      <c r="AE42" s="300">
        <f t="shared" si="0"/>
        <v>0</v>
      </c>
      <c r="AF42" s="300">
        <f t="shared" si="0"/>
        <v>0</v>
      </c>
      <c r="AG42" s="300">
        <f t="shared" si="0"/>
        <v>0.10514018691588785</v>
      </c>
      <c r="AH42" s="300">
        <f t="shared" si="0"/>
        <v>0</v>
      </c>
      <c r="AI42" s="300"/>
      <c r="AJ42" s="300"/>
      <c r="AK42" s="300"/>
      <c r="AL42" s="300"/>
      <c r="AM42" s="300"/>
      <c r="AN42" s="300"/>
      <c r="AO42" s="300"/>
      <c r="AP42" s="300"/>
      <c r="AQ42" s="300"/>
      <c r="AR42" s="300"/>
      <c r="AS42" s="301"/>
      <c r="AT42" s="301"/>
      <c r="AU42" s="301"/>
      <c r="AV42" s="301"/>
      <c r="AW42" s="301"/>
      <c r="AX42" s="301"/>
      <c r="AY42" s="301"/>
      <c r="AZ42" s="301"/>
      <c r="BA42" s="301"/>
      <c r="BB42" s="301"/>
      <c r="BC42" s="301"/>
    </row>
    <row r="43" spans="1:59" x14ac:dyDescent="0.2">
      <c r="A43" s="56">
        <v>2</v>
      </c>
      <c r="B43" s="63"/>
      <c r="C43" s="178" t="s">
        <v>78</v>
      </c>
      <c r="D43" s="32" t="s">
        <v>1</v>
      </c>
      <c r="E43" s="60">
        <f>'1_weight_criteria'!G24</f>
        <v>0.10514018691588785</v>
      </c>
      <c r="F43" s="297">
        <f t="shared" ref="F43:AH43" si="1">E13*$E43</f>
        <v>7.0093457943925228E-2</v>
      </c>
      <c r="G43" s="297">
        <f t="shared" si="1"/>
        <v>0.10514018691588785</v>
      </c>
      <c r="H43" s="297">
        <f t="shared" si="1"/>
        <v>0.10514018691588785</v>
      </c>
      <c r="I43" s="298">
        <f t="shared" si="1"/>
        <v>7.0093457943925228E-2</v>
      </c>
      <c r="J43" s="299">
        <f t="shared" si="1"/>
        <v>3.5046728971962614E-2</v>
      </c>
      <c r="K43" s="299">
        <f t="shared" si="1"/>
        <v>3.5046728971962614E-2</v>
      </c>
      <c r="L43" s="300">
        <f t="shared" si="1"/>
        <v>3.5046728971962614E-2</v>
      </c>
      <c r="M43" s="300">
        <f t="shared" si="1"/>
        <v>0.10514018691588785</v>
      </c>
      <c r="N43" s="300">
        <f t="shared" si="1"/>
        <v>0.10514018691588785</v>
      </c>
      <c r="O43" s="300">
        <f t="shared" si="1"/>
        <v>3.5046728971962614E-2</v>
      </c>
      <c r="P43" s="300">
        <f t="shared" si="1"/>
        <v>0</v>
      </c>
      <c r="Q43" s="300">
        <f t="shared" si="1"/>
        <v>3.5046728971962614E-2</v>
      </c>
      <c r="R43" s="300">
        <f t="shared" si="1"/>
        <v>0.10514018691588785</v>
      </c>
      <c r="S43" s="300">
        <f t="shared" si="1"/>
        <v>0.10514018691588785</v>
      </c>
      <c r="T43" s="300">
        <f t="shared" si="1"/>
        <v>0.10514018691588785</v>
      </c>
      <c r="U43" s="300">
        <f t="shared" si="1"/>
        <v>0.10514018691588785</v>
      </c>
      <c r="V43" s="300">
        <f t="shared" si="1"/>
        <v>0.10514018691588785</v>
      </c>
      <c r="W43" s="300">
        <f t="shared" si="1"/>
        <v>7.0093457943925228E-2</v>
      </c>
      <c r="X43" s="300">
        <f t="shared" si="1"/>
        <v>0.10514018691588785</v>
      </c>
      <c r="Y43" s="300">
        <f t="shared" si="1"/>
        <v>0.10514018691588785</v>
      </c>
      <c r="Z43" s="300">
        <f t="shared" si="1"/>
        <v>0.10514018691588785</v>
      </c>
      <c r="AA43" s="300">
        <f t="shared" si="1"/>
        <v>0.10514018691588785</v>
      </c>
      <c r="AB43" s="300">
        <f t="shared" si="1"/>
        <v>0.10514018691588785</v>
      </c>
      <c r="AC43" s="301">
        <f t="shared" si="1"/>
        <v>7.0093457943925228E-2</v>
      </c>
      <c r="AD43" s="300">
        <f t="shared" si="1"/>
        <v>0.10514018691588785</v>
      </c>
      <c r="AE43" s="300">
        <f t="shared" si="1"/>
        <v>0.10514018691588785</v>
      </c>
      <c r="AF43" s="300">
        <f t="shared" si="1"/>
        <v>0.10514018691588785</v>
      </c>
      <c r="AG43" s="300">
        <f t="shared" si="1"/>
        <v>0.10514018691588785</v>
      </c>
      <c r="AH43" s="300">
        <f t="shared" si="1"/>
        <v>3.5046728971962614E-2</v>
      </c>
      <c r="AI43" s="300"/>
      <c r="AJ43" s="300"/>
      <c r="AK43" s="300"/>
      <c r="AL43" s="300"/>
      <c r="AM43" s="300"/>
      <c r="AN43" s="300"/>
      <c r="AO43" s="300"/>
      <c r="AP43" s="300"/>
      <c r="AQ43" s="300"/>
      <c r="AR43" s="300"/>
      <c r="AS43" s="301"/>
      <c r="AT43" s="301"/>
      <c r="AU43" s="301"/>
      <c r="AV43" s="301"/>
      <c r="AW43" s="301"/>
      <c r="AX43" s="301"/>
      <c r="AY43" s="301"/>
      <c r="AZ43" s="301"/>
      <c r="BA43" s="301"/>
      <c r="BB43" s="301"/>
      <c r="BC43" s="301"/>
    </row>
    <row r="44" spans="1:59" x14ac:dyDescent="0.2">
      <c r="A44" s="56">
        <v>3</v>
      </c>
      <c r="B44" s="64"/>
      <c r="C44" s="133" t="s">
        <v>79</v>
      </c>
      <c r="D44" s="32" t="s">
        <v>1</v>
      </c>
      <c r="E44" s="60">
        <f>'1_weight_criteria'!G25</f>
        <v>9.3457943925233641E-2</v>
      </c>
      <c r="F44" s="297">
        <f t="shared" ref="F44:AH44" si="2">E14*$E44</f>
        <v>0</v>
      </c>
      <c r="G44" s="297">
        <f t="shared" si="2"/>
        <v>9.3457943925233641E-2</v>
      </c>
      <c r="H44" s="297">
        <f t="shared" si="2"/>
        <v>9.3457943925233641E-2</v>
      </c>
      <c r="I44" s="298">
        <f t="shared" si="2"/>
        <v>9.3457943925233641E-2</v>
      </c>
      <c r="J44" s="299">
        <f t="shared" si="2"/>
        <v>9.3457943925233641E-2</v>
      </c>
      <c r="K44" s="299">
        <f t="shared" si="2"/>
        <v>0</v>
      </c>
      <c r="L44" s="300">
        <f t="shared" si="2"/>
        <v>0</v>
      </c>
      <c r="M44" s="300">
        <f t="shared" si="2"/>
        <v>9.3457943925233641E-2</v>
      </c>
      <c r="N44" s="300">
        <f t="shared" si="2"/>
        <v>0</v>
      </c>
      <c r="O44" s="300">
        <f t="shared" si="2"/>
        <v>9.3457943925233641E-2</v>
      </c>
      <c r="P44" s="300">
        <f t="shared" si="2"/>
        <v>9.3457943925233641E-2</v>
      </c>
      <c r="Q44" s="300">
        <f t="shared" si="2"/>
        <v>0</v>
      </c>
      <c r="R44" s="300">
        <f t="shared" si="2"/>
        <v>9.3457943925233641E-2</v>
      </c>
      <c r="S44" s="300">
        <f t="shared" si="2"/>
        <v>9.3457943925233641E-2</v>
      </c>
      <c r="T44" s="300">
        <f t="shared" si="2"/>
        <v>9.3457943925233641E-2</v>
      </c>
      <c r="U44" s="300">
        <f t="shared" si="2"/>
        <v>9.3457943925233641E-2</v>
      </c>
      <c r="V44" s="300">
        <f t="shared" si="2"/>
        <v>9.3457943925233641E-2</v>
      </c>
      <c r="W44" s="300">
        <f t="shared" si="2"/>
        <v>9.3457943925233641E-2</v>
      </c>
      <c r="X44" s="300">
        <f t="shared" si="2"/>
        <v>0</v>
      </c>
      <c r="Y44" s="300">
        <f t="shared" si="2"/>
        <v>0</v>
      </c>
      <c r="Z44" s="300">
        <f t="shared" si="2"/>
        <v>9.3457943925233641E-2</v>
      </c>
      <c r="AA44" s="300">
        <f t="shared" si="2"/>
        <v>9.3457943925233641E-2</v>
      </c>
      <c r="AB44" s="300">
        <f t="shared" si="2"/>
        <v>9.3457943925233641E-2</v>
      </c>
      <c r="AC44" s="301">
        <f t="shared" si="2"/>
        <v>9.3457943925233641E-2</v>
      </c>
      <c r="AD44" s="300">
        <f t="shared" si="2"/>
        <v>9.3457943925233641E-2</v>
      </c>
      <c r="AE44" s="300">
        <f t="shared" si="2"/>
        <v>9.3457943925233641E-2</v>
      </c>
      <c r="AF44" s="300">
        <f t="shared" si="2"/>
        <v>9.3457943925233641E-2</v>
      </c>
      <c r="AG44" s="300">
        <f t="shared" si="2"/>
        <v>9.3457943925233641E-2</v>
      </c>
      <c r="AH44" s="300">
        <f t="shared" si="2"/>
        <v>9.3457943925233641E-2</v>
      </c>
      <c r="AI44" s="300"/>
      <c r="AJ44" s="300"/>
      <c r="AK44" s="300"/>
      <c r="AL44" s="300"/>
      <c r="AM44" s="300"/>
      <c r="AN44" s="300"/>
      <c r="AO44" s="300"/>
      <c r="AP44" s="300"/>
      <c r="AQ44" s="300"/>
      <c r="AR44" s="300"/>
      <c r="AS44" s="301"/>
      <c r="AT44" s="301"/>
      <c r="AU44" s="301"/>
      <c r="AV44" s="301"/>
      <c r="AW44" s="301"/>
      <c r="AX44" s="301"/>
      <c r="AY44" s="301"/>
      <c r="AZ44" s="301"/>
      <c r="BA44" s="301"/>
      <c r="BB44" s="301"/>
      <c r="BC44" s="301"/>
    </row>
    <row r="45" spans="1:59" x14ac:dyDescent="0.2">
      <c r="A45" s="56">
        <v>4</v>
      </c>
      <c r="B45" s="66"/>
      <c r="C45" s="133" t="s">
        <v>80</v>
      </c>
      <c r="D45" s="32" t="s">
        <v>1</v>
      </c>
      <c r="E45" s="60">
        <f>'1_weight_criteria'!G26</f>
        <v>0.11682242990654206</v>
      </c>
      <c r="F45" s="297">
        <f t="shared" ref="F45:AH45" si="3">E15*$E45</f>
        <v>3.8940809968847349E-2</v>
      </c>
      <c r="G45" s="297">
        <f t="shared" si="3"/>
        <v>7.7881619937694699E-2</v>
      </c>
      <c r="H45" s="297">
        <f t="shared" si="3"/>
        <v>7.7881619937694699E-2</v>
      </c>
      <c r="I45" s="298">
        <f t="shared" si="3"/>
        <v>3.8940809968847349E-2</v>
      </c>
      <c r="J45" s="299">
        <f t="shared" si="3"/>
        <v>0</v>
      </c>
      <c r="K45" s="299">
        <f t="shared" si="3"/>
        <v>0.11682242990654206</v>
      </c>
      <c r="L45" s="300">
        <f t="shared" si="3"/>
        <v>3.8940809968847349E-2</v>
      </c>
      <c r="M45" s="300">
        <f t="shared" si="3"/>
        <v>0.11682242990654206</v>
      </c>
      <c r="N45" s="300">
        <f t="shared" si="3"/>
        <v>0.11682242990654206</v>
      </c>
      <c r="O45" s="300">
        <f t="shared" si="3"/>
        <v>7.7881619937694699E-2</v>
      </c>
      <c r="P45" s="300">
        <f t="shared" si="3"/>
        <v>0</v>
      </c>
      <c r="Q45" s="300">
        <f t="shared" si="3"/>
        <v>0</v>
      </c>
      <c r="R45" s="300">
        <f t="shared" si="3"/>
        <v>7.7881619937694699E-2</v>
      </c>
      <c r="S45" s="300">
        <f t="shared" si="3"/>
        <v>3.8940809968847349E-2</v>
      </c>
      <c r="T45" s="300">
        <f t="shared" si="3"/>
        <v>0.11682242990654206</v>
      </c>
      <c r="U45" s="300">
        <f t="shared" si="3"/>
        <v>0.11682242990654206</v>
      </c>
      <c r="V45" s="300">
        <f t="shared" si="3"/>
        <v>0.11682242990654206</v>
      </c>
      <c r="W45" s="300">
        <f t="shared" si="3"/>
        <v>7.7881619937694699E-2</v>
      </c>
      <c r="X45" s="300">
        <f t="shared" si="3"/>
        <v>7.7881619937694699E-2</v>
      </c>
      <c r="Y45" s="300">
        <f t="shared" si="3"/>
        <v>7.7881619937694699E-2</v>
      </c>
      <c r="Z45" s="300">
        <f t="shared" si="3"/>
        <v>7.7881619937694699E-2</v>
      </c>
      <c r="AA45" s="300">
        <f t="shared" si="3"/>
        <v>7.7881619937694699E-2</v>
      </c>
      <c r="AB45" s="300">
        <f t="shared" si="3"/>
        <v>7.7881619937694699E-2</v>
      </c>
      <c r="AC45" s="301">
        <f t="shared" si="3"/>
        <v>7.7881619937694699E-2</v>
      </c>
      <c r="AD45" s="300">
        <f t="shared" si="3"/>
        <v>3.8940809968847349E-2</v>
      </c>
      <c r="AE45" s="300">
        <f t="shared" si="3"/>
        <v>7.7881619937694699E-2</v>
      </c>
      <c r="AF45" s="300">
        <f t="shared" si="3"/>
        <v>7.7881619937694699E-2</v>
      </c>
      <c r="AG45" s="300">
        <f t="shared" si="3"/>
        <v>7.7881619937694699E-2</v>
      </c>
      <c r="AH45" s="300">
        <f t="shared" si="3"/>
        <v>3.8940809968847349E-2</v>
      </c>
      <c r="AI45" s="300"/>
      <c r="AJ45" s="300"/>
      <c r="AK45" s="300"/>
      <c r="AL45" s="300"/>
      <c r="AM45" s="300"/>
      <c r="AN45" s="300"/>
      <c r="AO45" s="300"/>
      <c r="AP45" s="300"/>
      <c r="AQ45" s="300"/>
      <c r="AR45" s="300"/>
      <c r="AS45" s="301"/>
      <c r="AT45" s="301"/>
      <c r="AU45" s="301"/>
      <c r="AV45" s="301"/>
      <c r="AW45" s="301"/>
      <c r="AX45" s="301"/>
      <c r="AY45" s="301"/>
      <c r="AZ45" s="301"/>
      <c r="BA45" s="301"/>
      <c r="BB45" s="301"/>
      <c r="BC45" s="301"/>
    </row>
    <row r="46" spans="1:59" x14ac:dyDescent="0.2">
      <c r="A46" s="56">
        <v>5</v>
      </c>
      <c r="B46" s="65" t="s">
        <v>28</v>
      </c>
      <c r="C46" s="134" t="s">
        <v>81</v>
      </c>
      <c r="D46" s="32" t="s">
        <v>1</v>
      </c>
      <c r="E46" s="60">
        <f>'1_weight_criteria'!G27</f>
        <v>4.0887850467289717E-2</v>
      </c>
      <c r="F46" s="289">
        <f t="shared" ref="F46:AH46" si="4">E16*$E46</f>
        <v>0</v>
      </c>
      <c r="G46" s="289">
        <f t="shared" si="4"/>
        <v>2.0443925233644859E-2</v>
      </c>
      <c r="H46" s="289">
        <f t="shared" si="4"/>
        <v>0</v>
      </c>
      <c r="I46" s="290">
        <f t="shared" si="4"/>
        <v>0</v>
      </c>
      <c r="J46" s="291">
        <f t="shared" si="4"/>
        <v>2.0443925233644859E-2</v>
      </c>
      <c r="K46" s="291">
        <f t="shared" si="4"/>
        <v>0</v>
      </c>
      <c r="L46" s="292">
        <f t="shared" si="4"/>
        <v>2.0443925233644859E-2</v>
      </c>
      <c r="M46" s="292">
        <f t="shared" si="4"/>
        <v>2.0443925233644859E-2</v>
      </c>
      <c r="N46" s="292">
        <f t="shared" si="4"/>
        <v>0</v>
      </c>
      <c r="O46" s="292">
        <f t="shared" si="4"/>
        <v>2.0443925233644859E-2</v>
      </c>
      <c r="P46" s="292">
        <f t="shared" si="4"/>
        <v>2.0443925233644859E-2</v>
      </c>
      <c r="Q46" s="292">
        <f t="shared" si="4"/>
        <v>2.0443925233644859E-2</v>
      </c>
      <c r="R46" s="292">
        <f t="shared" si="4"/>
        <v>0</v>
      </c>
      <c r="S46" s="292">
        <f t="shared" si="4"/>
        <v>2.0443925233644859E-2</v>
      </c>
      <c r="T46" s="292">
        <f t="shared" si="4"/>
        <v>2.0443925233644859E-2</v>
      </c>
      <c r="U46" s="292">
        <f t="shared" si="4"/>
        <v>2.0443925233644859E-2</v>
      </c>
      <c r="V46" s="292">
        <f t="shared" si="4"/>
        <v>4.0887850467289717E-2</v>
      </c>
      <c r="W46" s="292">
        <f t="shared" si="4"/>
        <v>0</v>
      </c>
      <c r="X46" s="292">
        <f t="shared" si="4"/>
        <v>0</v>
      </c>
      <c r="Y46" s="292">
        <f t="shared" si="4"/>
        <v>2.0443925233644859E-2</v>
      </c>
      <c r="Z46" s="292">
        <f t="shared" si="4"/>
        <v>0</v>
      </c>
      <c r="AA46" s="292">
        <f t="shared" si="4"/>
        <v>2.0443925233644859E-2</v>
      </c>
      <c r="AB46" s="292">
        <f t="shared" si="4"/>
        <v>2.0443925233644859E-2</v>
      </c>
      <c r="AC46" s="293">
        <f t="shared" si="4"/>
        <v>2.0443925233644859E-2</v>
      </c>
      <c r="AD46" s="292">
        <f t="shared" si="4"/>
        <v>0</v>
      </c>
      <c r="AE46" s="292">
        <f t="shared" si="4"/>
        <v>0</v>
      </c>
      <c r="AF46" s="292">
        <f t="shared" si="4"/>
        <v>2.0443925233644859E-2</v>
      </c>
      <c r="AG46" s="292">
        <f t="shared" si="4"/>
        <v>0</v>
      </c>
      <c r="AH46" s="292">
        <f t="shared" si="4"/>
        <v>2.0443925233644859E-2</v>
      </c>
      <c r="AI46" s="292"/>
      <c r="AJ46" s="292"/>
      <c r="AK46" s="292"/>
      <c r="AL46" s="292"/>
      <c r="AM46" s="292"/>
      <c r="AN46" s="292"/>
      <c r="AO46" s="292"/>
      <c r="AP46" s="292"/>
      <c r="AQ46" s="292"/>
      <c r="AR46" s="292"/>
      <c r="AS46" s="293"/>
      <c r="AT46" s="293"/>
      <c r="AU46" s="293"/>
      <c r="AV46" s="293"/>
      <c r="AW46" s="293"/>
      <c r="AX46" s="293"/>
      <c r="AY46" s="293"/>
      <c r="AZ46" s="293"/>
      <c r="BA46" s="293"/>
      <c r="BB46" s="293"/>
      <c r="BC46" s="293"/>
    </row>
    <row r="47" spans="1:59" s="26" customFormat="1" x14ac:dyDescent="0.2">
      <c r="A47" s="56">
        <v>6</v>
      </c>
      <c r="B47" s="67"/>
      <c r="C47" s="134" t="s">
        <v>82</v>
      </c>
      <c r="D47" s="51" t="s">
        <v>1</v>
      </c>
      <c r="E47" s="60">
        <f>'1_weight_criteria'!G28</f>
        <v>4.6728971962616821E-2</v>
      </c>
      <c r="F47" s="289">
        <f t="shared" ref="F47:AH47" si="5">E17*$E47</f>
        <v>3.1152647975077878E-2</v>
      </c>
      <c r="G47" s="289">
        <f t="shared" si="5"/>
        <v>4.6728971962616821E-2</v>
      </c>
      <c r="H47" s="289">
        <f t="shared" si="5"/>
        <v>3.1152647975077878E-2</v>
      </c>
      <c r="I47" s="290">
        <f t="shared" si="5"/>
        <v>1.5576323987538939E-2</v>
      </c>
      <c r="J47" s="291">
        <f t="shared" si="5"/>
        <v>1.5576323987538939E-2</v>
      </c>
      <c r="K47" s="291">
        <f t="shared" si="5"/>
        <v>4.6728971962616821E-2</v>
      </c>
      <c r="L47" s="292">
        <f t="shared" si="5"/>
        <v>3.1152647975077878E-2</v>
      </c>
      <c r="M47" s="292">
        <f t="shared" si="5"/>
        <v>3.1152647975077878E-2</v>
      </c>
      <c r="N47" s="292">
        <f t="shared" si="5"/>
        <v>0</v>
      </c>
      <c r="O47" s="292">
        <f t="shared" si="5"/>
        <v>3.1152647975077878E-2</v>
      </c>
      <c r="P47" s="292">
        <f t="shared" si="5"/>
        <v>1.5576323987538939E-2</v>
      </c>
      <c r="Q47" s="292">
        <f t="shared" si="5"/>
        <v>1.5576323987538939E-2</v>
      </c>
      <c r="R47" s="292">
        <f t="shared" si="5"/>
        <v>4.6728971962616821E-2</v>
      </c>
      <c r="S47" s="292">
        <f t="shared" si="5"/>
        <v>1.5576323987538939E-2</v>
      </c>
      <c r="T47" s="292">
        <f t="shared" si="5"/>
        <v>4.6728971962616821E-2</v>
      </c>
      <c r="U47" s="292">
        <f t="shared" si="5"/>
        <v>4.6728971962616821E-2</v>
      </c>
      <c r="V47" s="292">
        <f t="shared" si="5"/>
        <v>3.1152647975077878E-2</v>
      </c>
      <c r="W47" s="292">
        <f t="shared" si="5"/>
        <v>0</v>
      </c>
      <c r="X47" s="292">
        <f t="shared" si="5"/>
        <v>4.6728971962616821E-2</v>
      </c>
      <c r="Y47" s="292">
        <f t="shared" si="5"/>
        <v>3.1152647975077878E-2</v>
      </c>
      <c r="Z47" s="292">
        <f t="shared" si="5"/>
        <v>1.5576323987538939E-2</v>
      </c>
      <c r="AA47" s="292">
        <f t="shared" si="5"/>
        <v>4.6728971962616821E-2</v>
      </c>
      <c r="AB47" s="292">
        <f t="shared" si="5"/>
        <v>1.5576323987538939E-2</v>
      </c>
      <c r="AC47" s="293">
        <f t="shared" si="5"/>
        <v>3.1152647975077878E-2</v>
      </c>
      <c r="AD47" s="292">
        <f t="shared" si="5"/>
        <v>1.5576323987538939E-2</v>
      </c>
      <c r="AE47" s="292">
        <f t="shared" si="5"/>
        <v>3.1152647975077878E-2</v>
      </c>
      <c r="AF47" s="292">
        <f t="shared" si="5"/>
        <v>4.6728971962616821E-2</v>
      </c>
      <c r="AG47" s="292">
        <f t="shared" si="5"/>
        <v>3.1152647975077878E-2</v>
      </c>
      <c r="AH47" s="292">
        <f t="shared" si="5"/>
        <v>1.5576323987538939E-2</v>
      </c>
      <c r="AI47" s="292"/>
      <c r="AJ47" s="292"/>
      <c r="AK47" s="292"/>
      <c r="AL47" s="292"/>
      <c r="AM47" s="292"/>
      <c r="AN47" s="292"/>
      <c r="AO47" s="292"/>
      <c r="AP47" s="292"/>
      <c r="AQ47" s="292"/>
      <c r="AR47" s="292"/>
      <c r="AS47" s="293"/>
      <c r="AT47" s="293"/>
      <c r="AU47" s="293"/>
      <c r="AV47" s="293"/>
      <c r="AW47" s="293"/>
      <c r="AX47" s="293"/>
      <c r="AY47" s="293"/>
      <c r="AZ47" s="293"/>
      <c r="BA47" s="293"/>
      <c r="BB47" s="293"/>
      <c r="BC47" s="293"/>
    </row>
    <row r="48" spans="1:59" x14ac:dyDescent="0.2">
      <c r="A48" s="56">
        <v>7</v>
      </c>
      <c r="B48" s="68" t="s">
        <v>29</v>
      </c>
      <c r="C48" s="133" t="s">
        <v>83</v>
      </c>
      <c r="D48" s="32" t="s">
        <v>1</v>
      </c>
      <c r="E48" s="60">
        <f>'1_weight_criteria'!G29</f>
        <v>0</v>
      </c>
      <c r="F48" s="297">
        <f t="shared" ref="F48:AH48" si="6">E18*$E48</f>
        <v>0</v>
      </c>
      <c r="G48" s="297">
        <f t="shared" si="6"/>
        <v>0</v>
      </c>
      <c r="H48" s="297">
        <f t="shared" si="6"/>
        <v>0</v>
      </c>
      <c r="I48" s="298">
        <f t="shared" si="6"/>
        <v>0</v>
      </c>
      <c r="J48" s="299">
        <f t="shared" si="6"/>
        <v>0</v>
      </c>
      <c r="K48" s="299">
        <f t="shared" si="6"/>
        <v>0</v>
      </c>
      <c r="L48" s="300">
        <f t="shared" si="6"/>
        <v>0</v>
      </c>
      <c r="M48" s="300">
        <f t="shared" si="6"/>
        <v>0</v>
      </c>
      <c r="N48" s="300">
        <f t="shared" si="6"/>
        <v>0</v>
      </c>
      <c r="O48" s="300">
        <f t="shared" si="6"/>
        <v>0</v>
      </c>
      <c r="P48" s="300">
        <f t="shared" si="6"/>
        <v>0</v>
      </c>
      <c r="Q48" s="300">
        <f t="shared" si="6"/>
        <v>0</v>
      </c>
      <c r="R48" s="300">
        <f t="shared" si="6"/>
        <v>0</v>
      </c>
      <c r="S48" s="300">
        <f t="shared" si="6"/>
        <v>0</v>
      </c>
      <c r="T48" s="300">
        <f t="shared" si="6"/>
        <v>0</v>
      </c>
      <c r="U48" s="300">
        <f t="shared" si="6"/>
        <v>0</v>
      </c>
      <c r="V48" s="300">
        <f t="shared" si="6"/>
        <v>0</v>
      </c>
      <c r="W48" s="300">
        <f t="shared" si="6"/>
        <v>0</v>
      </c>
      <c r="X48" s="300">
        <f t="shared" si="6"/>
        <v>0</v>
      </c>
      <c r="Y48" s="300">
        <f t="shared" si="6"/>
        <v>0</v>
      </c>
      <c r="Z48" s="300">
        <f t="shared" si="6"/>
        <v>0</v>
      </c>
      <c r="AA48" s="300">
        <f t="shared" si="6"/>
        <v>0</v>
      </c>
      <c r="AB48" s="300">
        <f t="shared" si="6"/>
        <v>0</v>
      </c>
      <c r="AC48" s="301">
        <f t="shared" si="6"/>
        <v>0</v>
      </c>
      <c r="AD48" s="300">
        <f t="shared" si="6"/>
        <v>0</v>
      </c>
      <c r="AE48" s="300">
        <f t="shared" si="6"/>
        <v>0</v>
      </c>
      <c r="AF48" s="300">
        <f t="shared" si="6"/>
        <v>0</v>
      </c>
      <c r="AG48" s="300">
        <f t="shared" si="6"/>
        <v>0</v>
      </c>
      <c r="AH48" s="300">
        <f t="shared" si="6"/>
        <v>0</v>
      </c>
      <c r="AI48" s="300"/>
      <c r="AJ48" s="300"/>
      <c r="AK48" s="300"/>
      <c r="AL48" s="300"/>
      <c r="AM48" s="300"/>
      <c r="AN48" s="300"/>
      <c r="AO48" s="300"/>
      <c r="AP48" s="300"/>
      <c r="AQ48" s="300"/>
      <c r="AR48" s="300"/>
      <c r="AS48" s="301"/>
      <c r="AT48" s="301"/>
      <c r="AU48" s="301"/>
      <c r="AV48" s="301"/>
      <c r="AW48" s="301"/>
      <c r="AX48" s="301"/>
      <c r="AY48" s="301"/>
      <c r="AZ48" s="301"/>
      <c r="BA48" s="301"/>
      <c r="BB48" s="301"/>
      <c r="BC48" s="301"/>
    </row>
    <row r="49" spans="1:55" x14ac:dyDescent="0.2">
      <c r="A49" s="56">
        <v>8</v>
      </c>
      <c r="B49" s="66"/>
      <c r="C49" s="133" t="s">
        <v>84</v>
      </c>
      <c r="D49" s="32" t="s">
        <v>1</v>
      </c>
      <c r="E49" s="60">
        <f>'1_weight_criteria'!G30</f>
        <v>0</v>
      </c>
      <c r="F49" s="297">
        <f t="shared" ref="F49:AH49" si="7">E19*$E49</f>
        <v>0</v>
      </c>
      <c r="G49" s="297">
        <f t="shared" si="7"/>
        <v>0</v>
      </c>
      <c r="H49" s="297">
        <f t="shared" si="7"/>
        <v>0</v>
      </c>
      <c r="I49" s="299">
        <f t="shared" si="7"/>
        <v>0</v>
      </c>
      <c r="J49" s="299">
        <f t="shared" si="7"/>
        <v>0</v>
      </c>
      <c r="K49" s="299">
        <f t="shared" si="7"/>
        <v>0</v>
      </c>
      <c r="L49" s="300">
        <f t="shared" si="7"/>
        <v>0</v>
      </c>
      <c r="M49" s="300">
        <f t="shared" si="7"/>
        <v>0</v>
      </c>
      <c r="N49" s="300">
        <f t="shared" si="7"/>
        <v>0</v>
      </c>
      <c r="O49" s="300">
        <f t="shared" si="7"/>
        <v>0</v>
      </c>
      <c r="P49" s="300">
        <f t="shared" si="7"/>
        <v>0</v>
      </c>
      <c r="Q49" s="300">
        <f t="shared" si="7"/>
        <v>0</v>
      </c>
      <c r="R49" s="300">
        <f t="shared" si="7"/>
        <v>0</v>
      </c>
      <c r="S49" s="300">
        <f t="shared" si="7"/>
        <v>0</v>
      </c>
      <c r="T49" s="300">
        <f t="shared" si="7"/>
        <v>0</v>
      </c>
      <c r="U49" s="300">
        <f t="shared" si="7"/>
        <v>0</v>
      </c>
      <c r="V49" s="300">
        <f t="shared" si="7"/>
        <v>0</v>
      </c>
      <c r="W49" s="300">
        <f t="shared" si="7"/>
        <v>0</v>
      </c>
      <c r="X49" s="300">
        <f t="shared" si="7"/>
        <v>0</v>
      </c>
      <c r="Y49" s="300">
        <f t="shared" si="7"/>
        <v>0</v>
      </c>
      <c r="Z49" s="300">
        <f t="shared" si="7"/>
        <v>0</v>
      </c>
      <c r="AA49" s="300">
        <f t="shared" si="7"/>
        <v>0</v>
      </c>
      <c r="AB49" s="300">
        <f t="shared" si="7"/>
        <v>0</v>
      </c>
      <c r="AC49" s="301">
        <f t="shared" si="7"/>
        <v>0</v>
      </c>
      <c r="AD49" s="300">
        <f t="shared" si="7"/>
        <v>0</v>
      </c>
      <c r="AE49" s="300">
        <f t="shared" si="7"/>
        <v>0</v>
      </c>
      <c r="AF49" s="300">
        <f t="shared" si="7"/>
        <v>0</v>
      </c>
      <c r="AG49" s="300">
        <f t="shared" si="7"/>
        <v>0</v>
      </c>
      <c r="AH49" s="300">
        <f t="shared" si="7"/>
        <v>0</v>
      </c>
      <c r="AI49" s="300"/>
      <c r="AJ49" s="300"/>
      <c r="AK49" s="300"/>
      <c r="AL49" s="300"/>
      <c r="AM49" s="300"/>
      <c r="AN49" s="300"/>
      <c r="AO49" s="300"/>
      <c r="AP49" s="300"/>
      <c r="AQ49" s="300"/>
      <c r="AR49" s="300"/>
      <c r="AS49" s="301"/>
      <c r="AT49" s="301"/>
      <c r="AU49" s="301"/>
      <c r="AV49" s="301"/>
      <c r="AW49" s="301"/>
      <c r="AX49" s="301"/>
      <c r="AY49" s="301"/>
      <c r="AZ49" s="301"/>
      <c r="BA49" s="301"/>
      <c r="BB49" s="301"/>
      <c r="BC49" s="301"/>
    </row>
    <row r="50" spans="1:55" x14ac:dyDescent="0.2">
      <c r="A50" s="56">
        <v>9</v>
      </c>
      <c r="B50" s="66"/>
      <c r="C50" s="133" t="s">
        <v>85</v>
      </c>
      <c r="D50" s="32" t="s">
        <v>1</v>
      </c>
      <c r="E50" s="60">
        <f>'1_weight_criteria'!G31</f>
        <v>0</v>
      </c>
      <c r="F50" s="297">
        <f t="shared" ref="F50:AH50" si="8">E20*$E50</f>
        <v>0</v>
      </c>
      <c r="G50" s="297">
        <f t="shared" si="8"/>
        <v>0</v>
      </c>
      <c r="H50" s="297">
        <f t="shared" si="8"/>
        <v>0</v>
      </c>
      <c r="I50" s="299">
        <f t="shared" si="8"/>
        <v>0</v>
      </c>
      <c r="J50" s="299">
        <f t="shared" si="8"/>
        <v>0</v>
      </c>
      <c r="K50" s="299">
        <f t="shared" si="8"/>
        <v>0</v>
      </c>
      <c r="L50" s="300">
        <f t="shared" si="8"/>
        <v>0</v>
      </c>
      <c r="M50" s="300">
        <f t="shared" si="8"/>
        <v>0</v>
      </c>
      <c r="N50" s="300">
        <f t="shared" si="8"/>
        <v>0</v>
      </c>
      <c r="O50" s="300">
        <f t="shared" si="8"/>
        <v>0</v>
      </c>
      <c r="P50" s="300">
        <f t="shared" si="8"/>
        <v>0</v>
      </c>
      <c r="Q50" s="300">
        <f t="shared" si="8"/>
        <v>0</v>
      </c>
      <c r="R50" s="300">
        <f t="shared" si="8"/>
        <v>0</v>
      </c>
      <c r="S50" s="300">
        <f t="shared" si="8"/>
        <v>0</v>
      </c>
      <c r="T50" s="300">
        <f t="shared" si="8"/>
        <v>0</v>
      </c>
      <c r="U50" s="300">
        <f t="shared" si="8"/>
        <v>0</v>
      </c>
      <c r="V50" s="300">
        <f t="shared" si="8"/>
        <v>0</v>
      </c>
      <c r="W50" s="300">
        <f t="shared" si="8"/>
        <v>0</v>
      </c>
      <c r="X50" s="300">
        <f t="shared" si="8"/>
        <v>0</v>
      </c>
      <c r="Y50" s="300">
        <f t="shared" si="8"/>
        <v>0</v>
      </c>
      <c r="Z50" s="300">
        <f t="shared" si="8"/>
        <v>0</v>
      </c>
      <c r="AA50" s="300">
        <f t="shared" si="8"/>
        <v>0</v>
      </c>
      <c r="AB50" s="300">
        <f t="shared" si="8"/>
        <v>0</v>
      </c>
      <c r="AC50" s="301">
        <f t="shared" si="8"/>
        <v>0</v>
      </c>
      <c r="AD50" s="300">
        <f t="shared" si="8"/>
        <v>0</v>
      </c>
      <c r="AE50" s="300">
        <f t="shared" si="8"/>
        <v>0</v>
      </c>
      <c r="AF50" s="300">
        <f t="shared" si="8"/>
        <v>0</v>
      </c>
      <c r="AG50" s="300">
        <f t="shared" si="8"/>
        <v>0</v>
      </c>
      <c r="AH50" s="300">
        <f t="shared" si="8"/>
        <v>0</v>
      </c>
      <c r="AI50" s="300"/>
      <c r="AJ50" s="300"/>
      <c r="AK50" s="300"/>
      <c r="AL50" s="300"/>
      <c r="AM50" s="300"/>
      <c r="AN50" s="300"/>
      <c r="AO50" s="300"/>
      <c r="AP50" s="300"/>
      <c r="AQ50" s="300"/>
      <c r="AR50" s="300"/>
      <c r="AS50" s="301"/>
      <c r="AT50" s="301"/>
      <c r="AU50" s="301"/>
      <c r="AV50" s="301"/>
      <c r="AW50" s="301"/>
      <c r="AX50" s="301"/>
      <c r="AY50" s="301"/>
      <c r="AZ50" s="301"/>
      <c r="BA50" s="301"/>
      <c r="BB50" s="301"/>
      <c r="BC50" s="301"/>
    </row>
    <row r="51" spans="1:55" x14ac:dyDescent="0.2">
      <c r="A51" s="56">
        <v>10</v>
      </c>
      <c r="B51" s="70" t="s">
        <v>101</v>
      </c>
      <c r="C51" s="134" t="s">
        <v>86</v>
      </c>
      <c r="D51" s="32" t="s">
        <v>1</v>
      </c>
      <c r="E51" s="60">
        <f>'1_weight_criteria'!G32</f>
        <v>9.3457943925233641E-2</v>
      </c>
      <c r="F51" s="289">
        <f t="shared" ref="F51:AH51" si="9">E21*$E51</f>
        <v>3.1152647975077878E-2</v>
      </c>
      <c r="G51" s="289">
        <f t="shared" si="9"/>
        <v>6.2305295950155756E-2</v>
      </c>
      <c r="H51" s="289">
        <f t="shared" si="9"/>
        <v>6.2305295950155756E-2</v>
      </c>
      <c r="I51" s="291">
        <f t="shared" si="9"/>
        <v>0</v>
      </c>
      <c r="J51" s="291">
        <f t="shared" si="9"/>
        <v>0</v>
      </c>
      <c r="K51" s="291">
        <f t="shared" si="9"/>
        <v>0</v>
      </c>
      <c r="L51" s="292">
        <f t="shared" si="9"/>
        <v>3.1152647975077878E-2</v>
      </c>
      <c r="M51" s="292">
        <f t="shared" si="9"/>
        <v>3.1152647975077878E-2</v>
      </c>
      <c r="N51" s="292">
        <f t="shared" si="9"/>
        <v>0</v>
      </c>
      <c r="O51" s="292">
        <f t="shared" si="9"/>
        <v>3.1152647975077878E-2</v>
      </c>
      <c r="P51" s="292">
        <f t="shared" si="9"/>
        <v>0</v>
      </c>
      <c r="Q51" s="292">
        <f t="shared" si="9"/>
        <v>0</v>
      </c>
      <c r="R51" s="292">
        <f t="shared" si="9"/>
        <v>0</v>
      </c>
      <c r="S51" s="292">
        <f t="shared" si="9"/>
        <v>0</v>
      </c>
      <c r="T51" s="292">
        <f t="shared" si="9"/>
        <v>6.2305295950155756E-2</v>
      </c>
      <c r="U51" s="292">
        <f t="shared" si="9"/>
        <v>6.2305295950155756E-2</v>
      </c>
      <c r="V51" s="292">
        <f t="shared" si="9"/>
        <v>0</v>
      </c>
      <c r="W51" s="292">
        <f t="shared" si="9"/>
        <v>6.2305295950155756E-2</v>
      </c>
      <c r="X51" s="292">
        <f t="shared" si="9"/>
        <v>0</v>
      </c>
      <c r="Y51" s="292">
        <f t="shared" si="9"/>
        <v>3.1152647975077878E-2</v>
      </c>
      <c r="Z51" s="292">
        <f t="shared" si="9"/>
        <v>6.2305295950155756E-2</v>
      </c>
      <c r="AA51" s="292">
        <f t="shared" si="9"/>
        <v>6.2305295950155756E-2</v>
      </c>
      <c r="AB51" s="292">
        <f t="shared" si="9"/>
        <v>0</v>
      </c>
      <c r="AC51" s="293">
        <f t="shared" si="9"/>
        <v>0</v>
      </c>
      <c r="AD51" s="292">
        <f t="shared" si="9"/>
        <v>3.1152647975077878E-2</v>
      </c>
      <c r="AE51" s="292">
        <f t="shared" si="9"/>
        <v>9.3457943925233641E-2</v>
      </c>
      <c r="AF51" s="292">
        <f t="shared" si="9"/>
        <v>3.1152647975077878E-2</v>
      </c>
      <c r="AG51" s="292">
        <f t="shared" si="9"/>
        <v>0</v>
      </c>
      <c r="AH51" s="292">
        <f t="shared" si="9"/>
        <v>3.1152647975077878E-2</v>
      </c>
      <c r="AI51" s="292"/>
      <c r="AJ51" s="292"/>
      <c r="AK51" s="292"/>
      <c r="AL51" s="292"/>
      <c r="AM51" s="292"/>
      <c r="AN51" s="292"/>
      <c r="AO51" s="292"/>
      <c r="AP51" s="292"/>
      <c r="AQ51" s="292"/>
      <c r="AR51" s="292"/>
      <c r="AS51" s="293"/>
      <c r="AT51" s="293"/>
      <c r="AU51" s="293"/>
      <c r="AV51" s="293"/>
      <c r="AW51" s="293"/>
      <c r="AX51" s="293"/>
      <c r="AY51" s="293"/>
      <c r="AZ51" s="293"/>
      <c r="BA51" s="293"/>
      <c r="BB51" s="293"/>
      <c r="BC51" s="293"/>
    </row>
    <row r="52" spans="1:55" x14ac:dyDescent="0.2">
      <c r="A52" s="56">
        <v>11</v>
      </c>
      <c r="B52" s="54"/>
      <c r="C52" s="134" t="s">
        <v>87</v>
      </c>
      <c r="D52" s="32" t="s">
        <v>1</v>
      </c>
      <c r="E52" s="34">
        <f>'1_weight_criteria'!G33</f>
        <v>0</v>
      </c>
      <c r="F52" s="289">
        <f t="shared" ref="F52:AH52" si="10">E22*$E52</f>
        <v>0</v>
      </c>
      <c r="G52" s="289">
        <f t="shared" si="10"/>
        <v>0</v>
      </c>
      <c r="H52" s="289">
        <f t="shared" si="10"/>
        <v>0</v>
      </c>
      <c r="I52" s="291">
        <f t="shared" si="10"/>
        <v>0</v>
      </c>
      <c r="J52" s="291">
        <f t="shared" si="10"/>
        <v>0</v>
      </c>
      <c r="K52" s="291">
        <f t="shared" si="10"/>
        <v>0</v>
      </c>
      <c r="L52" s="292">
        <f t="shared" si="10"/>
        <v>0</v>
      </c>
      <c r="M52" s="292">
        <f t="shared" si="10"/>
        <v>0</v>
      </c>
      <c r="N52" s="292">
        <f t="shared" si="10"/>
        <v>0</v>
      </c>
      <c r="O52" s="292">
        <f t="shared" si="10"/>
        <v>0</v>
      </c>
      <c r="P52" s="292">
        <f t="shared" si="10"/>
        <v>0</v>
      </c>
      <c r="Q52" s="292">
        <f t="shared" si="10"/>
        <v>0</v>
      </c>
      <c r="R52" s="292">
        <f t="shared" si="10"/>
        <v>0</v>
      </c>
      <c r="S52" s="292">
        <f t="shared" si="10"/>
        <v>0</v>
      </c>
      <c r="T52" s="292">
        <f t="shared" si="10"/>
        <v>0</v>
      </c>
      <c r="U52" s="292">
        <f t="shared" si="10"/>
        <v>0</v>
      </c>
      <c r="V52" s="292">
        <f t="shared" si="10"/>
        <v>0</v>
      </c>
      <c r="W52" s="292">
        <f t="shared" si="10"/>
        <v>0</v>
      </c>
      <c r="X52" s="292">
        <f t="shared" si="10"/>
        <v>0</v>
      </c>
      <c r="Y52" s="292">
        <f t="shared" si="10"/>
        <v>0</v>
      </c>
      <c r="Z52" s="292">
        <f t="shared" si="10"/>
        <v>0</v>
      </c>
      <c r="AA52" s="292">
        <f t="shared" si="10"/>
        <v>0</v>
      </c>
      <c r="AB52" s="292">
        <f t="shared" si="10"/>
        <v>0</v>
      </c>
      <c r="AC52" s="293">
        <f t="shared" si="10"/>
        <v>0</v>
      </c>
      <c r="AD52" s="292">
        <f t="shared" si="10"/>
        <v>0</v>
      </c>
      <c r="AE52" s="292">
        <f t="shared" si="10"/>
        <v>0</v>
      </c>
      <c r="AF52" s="292">
        <f t="shared" si="10"/>
        <v>0</v>
      </c>
      <c r="AG52" s="292">
        <f t="shared" si="10"/>
        <v>0</v>
      </c>
      <c r="AH52" s="292">
        <f t="shared" si="10"/>
        <v>0</v>
      </c>
      <c r="AI52" s="292"/>
      <c r="AJ52" s="292"/>
      <c r="AK52" s="292"/>
      <c r="AL52" s="292"/>
      <c r="AM52" s="292"/>
      <c r="AN52" s="292"/>
      <c r="AO52" s="292"/>
      <c r="AP52" s="292"/>
      <c r="AQ52" s="292"/>
      <c r="AR52" s="292"/>
      <c r="AS52" s="293"/>
      <c r="AT52" s="293"/>
      <c r="AU52" s="293"/>
      <c r="AV52" s="293"/>
      <c r="AW52" s="293"/>
      <c r="AX52" s="293"/>
      <c r="AY52" s="293"/>
      <c r="AZ52" s="293"/>
      <c r="BA52" s="293"/>
      <c r="BB52" s="293"/>
      <c r="BC52" s="293"/>
    </row>
    <row r="53" spans="1:55" x14ac:dyDescent="0.2">
      <c r="A53" s="56">
        <v>12</v>
      </c>
      <c r="B53" s="69" t="s">
        <v>30</v>
      </c>
      <c r="C53" s="179" t="s">
        <v>88</v>
      </c>
      <c r="D53" s="32" t="s">
        <v>1</v>
      </c>
      <c r="E53" s="34">
        <f>'1_weight_criteria'!G34</f>
        <v>5.8411214953271028E-2</v>
      </c>
      <c r="F53" s="297">
        <f t="shared" ref="F53:AH53" si="11">E23*$E53</f>
        <v>0</v>
      </c>
      <c r="G53" s="297">
        <f t="shared" si="11"/>
        <v>3.8940809968847349E-2</v>
      </c>
      <c r="H53" s="297">
        <f t="shared" si="11"/>
        <v>0</v>
      </c>
      <c r="I53" s="299">
        <f t="shared" si="11"/>
        <v>1.9470404984423675E-2</v>
      </c>
      <c r="J53" s="299">
        <f t="shared" si="11"/>
        <v>0</v>
      </c>
      <c r="K53" s="299">
        <f t="shared" si="11"/>
        <v>0</v>
      </c>
      <c r="L53" s="300">
        <f t="shared" si="11"/>
        <v>0</v>
      </c>
      <c r="M53" s="300">
        <f t="shared" si="11"/>
        <v>0</v>
      </c>
      <c r="N53" s="300">
        <f t="shared" si="11"/>
        <v>0</v>
      </c>
      <c r="O53" s="300">
        <f t="shared" si="11"/>
        <v>0</v>
      </c>
      <c r="P53" s="300">
        <f t="shared" si="11"/>
        <v>1.9470404984423675E-2</v>
      </c>
      <c r="Q53" s="300">
        <f t="shared" si="11"/>
        <v>0</v>
      </c>
      <c r="R53" s="300">
        <f t="shared" si="11"/>
        <v>0</v>
      </c>
      <c r="S53" s="300">
        <f t="shared" si="11"/>
        <v>3.8940809968847349E-2</v>
      </c>
      <c r="T53" s="300">
        <f t="shared" si="11"/>
        <v>3.8940809968847349E-2</v>
      </c>
      <c r="U53" s="300">
        <f t="shared" si="11"/>
        <v>3.8940809968847349E-2</v>
      </c>
      <c r="V53" s="300">
        <f t="shared" si="11"/>
        <v>0</v>
      </c>
      <c r="W53" s="300">
        <f t="shared" si="11"/>
        <v>5.8411214953271028E-2</v>
      </c>
      <c r="X53" s="300">
        <f t="shared" si="11"/>
        <v>0</v>
      </c>
      <c r="Y53" s="300">
        <f t="shared" si="11"/>
        <v>1.9470404984423675E-2</v>
      </c>
      <c r="Z53" s="300">
        <f t="shared" si="11"/>
        <v>5.8411214953271028E-2</v>
      </c>
      <c r="AA53" s="300">
        <f t="shared" si="11"/>
        <v>0</v>
      </c>
      <c r="AB53" s="300">
        <f t="shared" si="11"/>
        <v>1.9470404984423675E-2</v>
      </c>
      <c r="AC53" s="301">
        <f t="shared" si="11"/>
        <v>5.8411214953271028E-2</v>
      </c>
      <c r="AD53" s="300">
        <f t="shared" si="11"/>
        <v>0</v>
      </c>
      <c r="AE53" s="300">
        <f t="shared" si="11"/>
        <v>0</v>
      </c>
      <c r="AF53" s="300">
        <f t="shared" si="11"/>
        <v>0</v>
      </c>
      <c r="AG53" s="300">
        <f t="shared" si="11"/>
        <v>3.8940809968847349E-2</v>
      </c>
      <c r="AH53" s="300">
        <f t="shared" si="11"/>
        <v>1.9470404984423675E-2</v>
      </c>
      <c r="AI53" s="300"/>
      <c r="AJ53" s="300"/>
      <c r="AK53" s="300"/>
      <c r="AL53" s="300"/>
      <c r="AM53" s="300"/>
      <c r="AN53" s="300"/>
      <c r="AO53" s="300"/>
      <c r="AP53" s="300"/>
      <c r="AQ53" s="300"/>
      <c r="AR53" s="300"/>
      <c r="AS53" s="301"/>
      <c r="AT53" s="301"/>
      <c r="AU53" s="301"/>
      <c r="AV53" s="301"/>
      <c r="AW53" s="301"/>
      <c r="AX53" s="301"/>
      <c r="AY53" s="301"/>
      <c r="AZ53" s="301"/>
      <c r="BA53" s="301"/>
      <c r="BB53" s="301"/>
      <c r="BC53" s="301"/>
    </row>
    <row r="54" spans="1:55" x14ac:dyDescent="0.2">
      <c r="A54" s="56">
        <v>13</v>
      </c>
      <c r="B54" s="66"/>
      <c r="C54" s="133" t="s">
        <v>89</v>
      </c>
      <c r="D54" s="32" t="s">
        <v>1</v>
      </c>
      <c r="E54" s="34">
        <f>'1_weight_criteria'!G35</f>
        <v>5.8411214953271028E-2</v>
      </c>
      <c r="F54" s="297">
        <f t="shared" ref="F54:AH54" si="12">E24*$E54</f>
        <v>0</v>
      </c>
      <c r="G54" s="297">
        <f t="shared" si="12"/>
        <v>5.8411214953271028E-2</v>
      </c>
      <c r="H54" s="297">
        <f t="shared" si="12"/>
        <v>5.8411214953271028E-2</v>
      </c>
      <c r="I54" s="299">
        <f t="shared" si="12"/>
        <v>3.8940809968847349E-2</v>
      </c>
      <c r="J54" s="299">
        <f t="shared" si="12"/>
        <v>0</v>
      </c>
      <c r="K54" s="299">
        <f t="shared" si="12"/>
        <v>0</v>
      </c>
      <c r="L54" s="300">
        <f t="shared" si="12"/>
        <v>0</v>
      </c>
      <c r="M54" s="300">
        <f t="shared" si="12"/>
        <v>0</v>
      </c>
      <c r="N54" s="300">
        <f t="shared" si="12"/>
        <v>0</v>
      </c>
      <c r="O54" s="300">
        <f t="shared" si="12"/>
        <v>0</v>
      </c>
      <c r="P54" s="300">
        <f t="shared" si="12"/>
        <v>0</v>
      </c>
      <c r="Q54" s="300">
        <f t="shared" si="12"/>
        <v>0</v>
      </c>
      <c r="R54" s="300">
        <f t="shared" si="12"/>
        <v>5.8411214953271028E-2</v>
      </c>
      <c r="S54" s="300">
        <f t="shared" si="12"/>
        <v>3.8940809968847349E-2</v>
      </c>
      <c r="T54" s="300">
        <f t="shared" si="12"/>
        <v>5.8411214953271028E-2</v>
      </c>
      <c r="U54" s="300">
        <f t="shared" si="12"/>
        <v>5.8411214953271028E-2</v>
      </c>
      <c r="V54" s="300">
        <f t="shared" si="12"/>
        <v>5.8411214953271028E-2</v>
      </c>
      <c r="W54" s="300">
        <f t="shared" si="12"/>
        <v>5.8411214953271028E-2</v>
      </c>
      <c r="X54" s="300">
        <f t="shared" si="12"/>
        <v>1.9470404984423675E-2</v>
      </c>
      <c r="Y54" s="300">
        <f t="shared" si="12"/>
        <v>0</v>
      </c>
      <c r="Z54" s="300">
        <f t="shared" si="12"/>
        <v>0</v>
      </c>
      <c r="AA54" s="300">
        <f t="shared" si="12"/>
        <v>3.8940809968847349E-2</v>
      </c>
      <c r="AB54" s="300">
        <f t="shared" si="12"/>
        <v>5.8411214953271028E-2</v>
      </c>
      <c r="AC54" s="301">
        <f t="shared" si="12"/>
        <v>5.8411214953271028E-2</v>
      </c>
      <c r="AD54" s="300">
        <f t="shared" si="12"/>
        <v>0</v>
      </c>
      <c r="AE54" s="300">
        <f t="shared" si="12"/>
        <v>5.8411214953271028E-2</v>
      </c>
      <c r="AF54" s="300">
        <f t="shared" si="12"/>
        <v>5.8411214953271028E-2</v>
      </c>
      <c r="AG54" s="300">
        <f t="shared" si="12"/>
        <v>5.8411214953271028E-2</v>
      </c>
      <c r="AH54" s="300">
        <f t="shared" si="12"/>
        <v>0</v>
      </c>
      <c r="AI54" s="300"/>
      <c r="AJ54" s="300"/>
      <c r="AK54" s="300"/>
      <c r="AL54" s="300"/>
      <c r="AM54" s="300"/>
      <c r="AN54" s="300"/>
      <c r="AO54" s="300"/>
      <c r="AP54" s="300"/>
      <c r="AQ54" s="300"/>
      <c r="AR54" s="300"/>
      <c r="AS54" s="301"/>
      <c r="AT54" s="301"/>
      <c r="AU54" s="301"/>
      <c r="AV54" s="301"/>
      <c r="AW54" s="301"/>
      <c r="AX54" s="301"/>
      <c r="AY54" s="301"/>
      <c r="AZ54" s="301"/>
      <c r="BA54" s="301"/>
      <c r="BB54" s="301"/>
      <c r="BC54" s="301"/>
    </row>
    <row r="55" spans="1:55" x14ac:dyDescent="0.2">
      <c r="A55" s="56">
        <v>14</v>
      </c>
      <c r="B55" s="70" t="s">
        <v>31</v>
      </c>
      <c r="C55" s="134" t="s">
        <v>90</v>
      </c>
      <c r="D55" s="32" t="s">
        <v>1</v>
      </c>
      <c r="E55" s="34">
        <f>'1_weight_criteria'!G36</f>
        <v>6.4252336448598124E-2</v>
      </c>
      <c r="F55" s="289">
        <f t="shared" ref="F55:AH55" si="13">E25*$E55</f>
        <v>0</v>
      </c>
      <c r="G55" s="289">
        <f t="shared" si="13"/>
        <v>0</v>
      </c>
      <c r="H55" s="289">
        <f t="shared" si="13"/>
        <v>6.4252336448598124E-2</v>
      </c>
      <c r="I55" s="291">
        <f t="shared" si="13"/>
        <v>0</v>
      </c>
      <c r="J55" s="291">
        <f t="shared" si="13"/>
        <v>0</v>
      </c>
      <c r="K55" s="291">
        <f t="shared" si="13"/>
        <v>0</v>
      </c>
      <c r="L55" s="292">
        <f t="shared" si="13"/>
        <v>0</v>
      </c>
      <c r="M55" s="292">
        <f t="shared" si="13"/>
        <v>0</v>
      </c>
      <c r="N55" s="292">
        <f t="shared" si="13"/>
        <v>0</v>
      </c>
      <c r="O55" s="292">
        <f t="shared" si="13"/>
        <v>0</v>
      </c>
      <c r="P55" s="292">
        <f t="shared" si="13"/>
        <v>0</v>
      </c>
      <c r="Q55" s="292">
        <f t="shared" si="13"/>
        <v>0</v>
      </c>
      <c r="R55" s="292">
        <f t="shared" si="13"/>
        <v>6.4252336448598124E-2</v>
      </c>
      <c r="S55" s="292">
        <f t="shared" si="13"/>
        <v>0</v>
      </c>
      <c r="T55" s="292">
        <f t="shared" si="13"/>
        <v>0</v>
      </c>
      <c r="U55" s="292">
        <f t="shared" si="13"/>
        <v>0</v>
      </c>
      <c r="V55" s="292">
        <f t="shared" si="13"/>
        <v>0</v>
      </c>
      <c r="W55" s="292">
        <f t="shared" si="13"/>
        <v>0</v>
      </c>
      <c r="X55" s="292">
        <f t="shared" si="13"/>
        <v>6.4252336448598124E-2</v>
      </c>
      <c r="Y55" s="292">
        <f t="shared" si="13"/>
        <v>0</v>
      </c>
      <c r="Z55" s="292">
        <f t="shared" si="13"/>
        <v>0</v>
      </c>
      <c r="AA55" s="292">
        <f t="shared" si="13"/>
        <v>0</v>
      </c>
      <c r="AB55" s="292">
        <f t="shared" si="13"/>
        <v>0</v>
      </c>
      <c r="AC55" s="293">
        <f t="shared" si="13"/>
        <v>0</v>
      </c>
      <c r="AD55" s="292">
        <f t="shared" si="13"/>
        <v>6.4252336448598124E-2</v>
      </c>
      <c r="AE55" s="292">
        <f t="shared" si="13"/>
        <v>6.4252336448598124E-2</v>
      </c>
      <c r="AF55" s="292">
        <f t="shared" si="13"/>
        <v>6.4252336448598124E-2</v>
      </c>
      <c r="AG55" s="292">
        <f t="shared" si="13"/>
        <v>6.4252336448598124E-2</v>
      </c>
      <c r="AH55" s="292">
        <f t="shared" si="13"/>
        <v>6.4252336448598124E-2</v>
      </c>
      <c r="AI55" s="292"/>
      <c r="AJ55" s="292"/>
      <c r="AK55" s="292"/>
      <c r="AL55" s="292"/>
      <c r="AM55" s="292"/>
      <c r="AN55" s="292"/>
      <c r="AO55" s="292"/>
      <c r="AP55" s="292"/>
      <c r="AQ55" s="292"/>
      <c r="AR55" s="292"/>
      <c r="AS55" s="293"/>
      <c r="AT55" s="293"/>
      <c r="AU55" s="293"/>
      <c r="AV55" s="293"/>
      <c r="AW55" s="293"/>
      <c r="AX55" s="293"/>
      <c r="AY55" s="293"/>
      <c r="AZ55" s="293"/>
      <c r="BA55" s="293"/>
      <c r="BB55" s="293"/>
      <c r="BC55" s="293"/>
    </row>
    <row r="56" spans="1:55" x14ac:dyDescent="0.2">
      <c r="A56" s="56">
        <v>15</v>
      </c>
      <c r="B56" s="67"/>
      <c r="C56" s="134" t="s">
        <v>91</v>
      </c>
      <c r="D56" s="32" t="s">
        <v>1</v>
      </c>
      <c r="E56" s="34">
        <f>'1_weight_criteria'!G37</f>
        <v>0</v>
      </c>
      <c r="F56" s="289">
        <f t="shared" ref="F56:AH56" si="14">E26*$E56</f>
        <v>0</v>
      </c>
      <c r="G56" s="289">
        <f t="shared" si="14"/>
        <v>0</v>
      </c>
      <c r="H56" s="289">
        <f t="shared" si="14"/>
        <v>0</v>
      </c>
      <c r="I56" s="291">
        <f t="shared" si="14"/>
        <v>0</v>
      </c>
      <c r="J56" s="291">
        <f t="shared" si="14"/>
        <v>0</v>
      </c>
      <c r="K56" s="291">
        <f t="shared" si="14"/>
        <v>0</v>
      </c>
      <c r="L56" s="292">
        <f t="shared" si="14"/>
        <v>0</v>
      </c>
      <c r="M56" s="292">
        <f t="shared" si="14"/>
        <v>0</v>
      </c>
      <c r="N56" s="292">
        <f t="shared" si="14"/>
        <v>0</v>
      </c>
      <c r="O56" s="292">
        <f t="shared" si="14"/>
        <v>0</v>
      </c>
      <c r="P56" s="292">
        <f t="shared" si="14"/>
        <v>0</v>
      </c>
      <c r="Q56" s="292">
        <f t="shared" si="14"/>
        <v>0</v>
      </c>
      <c r="R56" s="292">
        <f t="shared" si="14"/>
        <v>0</v>
      </c>
      <c r="S56" s="292">
        <f t="shared" si="14"/>
        <v>0</v>
      </c>
      <c r="T56" s="292">
        <f t="shared" si="14"/>
        <v>0</v>
      </c>
      <c r="U56" s="292">
        <f t="shared" si="14"/>
        <v>0</v>
      </c>
      <c r="V56" s="292">
        <f t="shared" si="14"/>
        <v>0</v>
      </c>
      <c r="W56" s="292">
        <f t="shared" si="14"/>
        <v>0</v>
      </c>
      <c r="X56" s="292">
        <f t="shared" si="14"/>
        <v>0</v>
      </c>
      <c r="Y56" s="292">
        <f t="shared" si="14"/>
        <v>0</v>
      </c>
      <c r="Z56" s="292">
        <f t="shared" si="14"/>
        <v>0</v>
      </c>
      <c r="AA56" s="292">
        <f t="shared" si="14"/>
        <v>0</v>
      </c>
      <c r="AB56" s="292">
        <f t="shared" si="14"/>
        <v>0</v>
      </c>
      <c r="AC56" s="293">
        <f t="shared" si="14"/>
        <v>0</v>
      </c>
      <c r="AD56" s="292">
        <f t="shared" si="14"/>
        <v>0</v>
      </c>
      <c r="AE56" s="292">
        <f t="shared" si="14"/>
        <v>0</v>
      </c>
      <c r="AF56" s="292">
        <f t="shared" si="14"/>
        <v>0</v>
      </c>
      <c r="AG56" s="292">
        <f t="shared" si="14"/>
        <v>0</v>
      </c>
      <c r="AH56" s="292">
        <f t="shared" si="14"/>
        <v>0</v>
      </c>
      <c r="AI56" s="292"/>
      <c r="AJ56" s="292"/>
      <c r="AK56" s="292"/>
      <c r="AL56" s="292"/>
      <c r="AM56" s="292"/>
      <c r="AN56" s="292"/>
      <c r="AO56" s="292"/>
      <c r="AP56" s="292"/>
      <c r="AQ56" s="292"/>
      <c r="AR56" s="292"/>
      <c r="AS56" s="293"/>
      <c r="AT56" s="293"/>
      <c r="AU56" s="293"/>
      <c r="AV56" s="293"/>
      <c r="AW56" s="293"/>
      <c r="AX56" s="293"/>
      <c r="AY56" s="293"/>
      <c r="AZ56" s="293"/>
      <c r="BA56" s="293"/>
      <c r="BB56" s="293"/>
      <c r="BC56" s="293"/>
    </row>
    <row r="57" spans="1:55" x14ac:dyDescent="0.2">
      <c r="A57" s="56">
        <v>16</v>
      </c>
      <c r="B57" s="67"/>
      <c r="C57" s="134" t="s">
        <v>92</v>
      </c>
      <c r="D57" s="32" t="s">
        <v>1</v>
      </c>
      <c r="E57" s="34">
        <f>'1_weight_criteria'!G38</f>
        <v>0</v>
      </c>
      <c r="F57" s="289">
        <f t="shared" ref="F57:AH57" si="15">E27*$E57</f>
        <v>0</v>
      </c>
      <c r="G57" s="289">
        <f t="shared" si="15"/>
        <v>0</v>
      </c>
      <c r="H57" s="289">
        <f t="shared" si="15"/>
        <v>0</v>
      </c>
      <c r="I57" s="291">
        <f t="shared" si="15"/>
        <v>0</v>
      </c>
      <c r="J57" s="291">
        <f t="shared" si="15"/>
        <v>0</v>
      </c>
      <c r="K57" s="291">
        <f t="shared" si="15"/>
        <v>0</v>
      </c>
      <c r="L57" s="292">
        <f t="shared" si="15"/>
        <v>0</v>
      </c>
      <c r="M57" s="292">
        <f t="shared" si="15"/>
        <v>0</v>
      </c>
      <c r="N57" s="292">
        <f t="shared" si="15"/>
        <v>0</v>
      </c>
      <c r="O57" s="292">
        <f t="shared" si="15"/>
        <v>0</v>
      </c>
      <c r="P57" s="292">
        <f t="shared" si="15"/>
        <v>0</v>
      </c>
      <c r="Q57" s="292">
        <f t="shared" si="15"/>
        <v>0</v>
      </c>
      <c r="R57" s="292">
        <f t="shared" si="15"/>
        <v>0</v>
      </c>
      <c r="S57" s="292">
        <f t="shared" si="15"/>
        <v>0</v>
      </c>
      <c r="T57" s="292">
        <f t="shared" si="15"/>
        <v>0</v>
      </c>
      <c r="U57" s="292">
        <f t="shared" si="15"/>
        <v>0</v>
      </c>
      <c r="V57" s="292">
        <f t="shared" si="15"/>
        <v>0</v>
      </c>
      <c r="W57" s="292">
        <f t="shared" si="15"/>
        <v>0</v>
      </c>
      <c r="X57" s="292">
        <f t="shared" si="15"/>
        <v>0</v>
      </c>
      <c r="Y57" s="292">
        <f t="shared" si="15"/>
        <v>0</v>
      </c>
      <c r="Z57" s="292">
        <f t="shared" si="15"/>
        <v>0</v>
      </c>
      <c r="AA57" s="292">
        <f t="shared" si="15"/>
        <v>0</v>
      </c>
      <c r="AB57" s="292">
        <f t="shared" si="15"/>
        <v>0</v>
      </c>
      <c r="AC57" s="293">
        <f t="shared" si="15"/>
        <v>0</v>
      </c>
      <c r="AD57" s="292">
        <f t="shared" si="15"/>
        <v>0</v>
      </c>
      <c r="AE57" s="292">
        <f t="shared" si="15"/>
        <v>0</v>
      </c>
      <c r="AF57" s="292">
        <f t="shared" si="15"/>
        <v>0</v>
      </c>
      <c r="AG57" s="292">
        <f t="shared" si="15"/>
        <v>0</v>
      </c>
      <c r="AH57" s="292">
        <f t="shared" si="15"/>
        <v>0</v>
      </c>
      <c r="AI57" s="292"/>
      <c r="AJ57" s="292"/>
      <c r="AK57" s="292"/>
      <c r="AL57" s="292"/>
      <c r="AM57" s="292"/>
      <c r="AN57" s="292"/>
      <c r="AO57" s="292"/>
      <c r="AP57" s="292"/>
      <c r="AQ57" s="292"/>
      <c r="AR57" s="292"/>
      <c r="AS57" s="293"/>
      <c r="AT57" s="293"/>
      <c r="AU57" s="293"/>
      <c r="AV57" s="293"/>
      <c r="AW57" s="293"/>
      <c r="AX57" s="293"/>
      <c r="AY57" s="293"/>
      <c r="AZ57" s="293"/>
      <c r="BA57" s="293"/>
      <c r="BB57" s="293"/>
      <c r="BC57" s="293"/>
    </row>
    <row r="58" spans="1:55" s="26" customFormat="1" x14ac:dyDescent="0.2">
      <c r="A58" s="72">
        <v>17</v>
      </c>
      <c r="B58" s="67"/>
      <c r="C58" s="134" t="s">
        <v>93</v>
      </c>
      <c r="D58" s="73" t="s">
        <v>1</v>
      </c>
      <c r="E58" s="60">
        <f>'1_weight_criteria'!G39</f>
        <v>0</v>
      </c>
      <c r="F58" s="289">
        <f t="shared" ref="F58:AH58" si="16">E28*$E58</f>
        <v>0</v>
      </c>
      <c r="G58" s="289">
        <f t="shared" si="16"/>
        <v>0</v>
      </c>
      <c r="H58" s="289">
        <f t="shared" si="16"/>
        <v>0</v>
      </c>
      <c r="I58" s="291">
        <f t="shared" si="16"/>
        <v>0</v>
      </c>
      <c r="J58" s="291">
        <f t="shared" si="16"/>
        <v>0</v>
      </c>
      <c r="K58" s="291">
        <f t="shared" si="16"/>
        <v>0</v>
      </c>
      <c r="L58" s="292">
        <f t="shared" si="16"/>
        <v>0</v>
      </c>
      <c r="M58" s="292">
        <f t="shared" si="16"/>
        <v>0</v>
      </c>
      <c r="N58" s="292">
        <f t="shared" si="16"/>
        <v>0</v>
      </c>
      <c r="O58" s="292">
        <f t="shared" si="16"/>
        <v>0</v>
      </c>
      <c r="P58" s="292">
        <f t="shared" si="16"/>
        <v>0</v>
      </c>
      <c r="Q58" s="292">
        <f t="shared" si="16"/>
        <v>0</v>
      </c>
      <c r="R58" s="292">
        <f t="shared" si="16"/>
        <v>0</v>
      </c>
      <c r="S58" s="292">
        <f t="shared" si="16"/>
        <v>0</v>
      </c>
      <c r="T58" s="292">
        <f t="shared" si="16"/>
        <v>0</v>
      </c>
      <c r="U58" s="292">
        <f t="shared" si="16"/>
        <v>0</v>
      </c>
      <c r="V58" s="292">
        <f t="shared" si="16"/>
        <v>0</v>
      </c>
      <c r="W58" s="292">
        <f t="shared" si="16"/>
        <v>0</v>
      </c>
      <c r="X58" s="292">
        <f t="shared" si="16"/>
        <v>0</v>
      </c>
      <c r="Y58" s="292">
        <f t="shared" si="16"/>
        <v>0</v>
      </c>
      <c r="Z58" s="292">
        <f t="shared" si="16"/>
        <v>0</v>
      </c>
      <c r="AA58" s="292">
        <f t="shared" si="16"/>
        <v>0</v>
      </c>
      <c r="AB58" s="292">
        <f t="shared" si="16"/>
        <v>0</v>
      </c>
      <c r="AC58" s="293">
        <f t="shared" si="16"/>
        <v>0</v>
      </c>
      <c r="AD58" s="292">
        <f t="shared" si="16"/>
        <v>0</v>
      </c>
      <c r="AE58" s="292">
        <f t="shared" si="16"/>
        <v>0</v>
      </c>
      <c r="AF58" s="292">
        <f t="shared" si="16"/>
        <v>0</v>
      </c>
      <c r="AG58" s="292">
        <f t="shared" si="16"/>
        <v>0</v>
      </c>
      <c r="AH58" s="292">
        <f t="shared" si="16"/>
        <v>0</v>
      </c>
      <c r="AI58" s="292"/>
      <c r="AJ58" s="292"/>
      <c r="AK58" s="292"/>
      <c r="AL58" s="292"/>
      <c r="AM58" s="292"/>
      <c r="AN58" s="292"/>
      <c r="AO58" s="292"/>
      <c r="AP58" s="292"/>
      <c r="AQ58" s="292"/>
      <c r="AR58" s="292"/>
      <c r="AS58" s="293"/>
      <c r="AT58" s="293"/>
      <c r="AU58" s="293"/>
      <c r="AV58" s="293"/>
      <c r="AW58" s="293"/>
      <c r="AX58" s="293"/>
      <c r="AY58" s="293"/>
      <c r="AZ58" s="293"/>
      <c r="BA58" s="293"/>
      <c r="BB58" s="293"/>
      <c r="BC58" s="293"/>
    </row>
    <row r="59" spans="1:55" s="26" customFormat="1" x14ac:dyDescent="0.2">
      <c r="A59" s="72">
        <v>18</v>
      </c>
      <c r="B59" s="67"/>
      <c r="C59" s="134" t="s">
        <v>94</v>
      </c>
      <c r="D59" s="73" t="s">
        <v>1</v>
      </c>
      <c r="E59" s="60">
        <f>'1_weight_criteria'!G40</f>
        <v>5.8411214953271026E-3</v>
      </c>
      <c r="F59" s="289">
        <f t="shared" ref="F59:AH59" si="17">E29*$E59</f>
        <v>0</v>
      </c>
      <c r="G59" s="289">
        <f t="shared" si="17"/>
        <v>5.8411214953271026E-3</v>
      </c>
      <c r="H59" s="289">
        <f t="shared" si="17"/>
        <v>2.9205607476635513E-3</v>
      </c>
      <c r="I59" s="291">
        <f t="shared" si="17"/>
        <v>0</v>
      </c>
      <c r="J59" s="291">
        <f t="shared" si="17"/>
        <v>5.8411214953271026E-3</v>
      </c>
      <c r="K59" s="291">
        <f t="shared" si="17"/>
        <v>2.9205607476635513E-3</v>
      </c>
      <c r="L59" s="292">
        <f t="shared" si="17"/>
        <v>5.8411214953271026E-3</v>
      </c>
      <c r="M59" s="292">
        <f t="shared" si="17"/>
        <v>5.8411214953271026E-3</v>
      </c>
      <c r="N59" s="292">
        <f t="shared" si="17"/>
        <v>0</v>
      </c>
      <c r="O59" s="292">
        <f t="shared" si="17"/>
        <v>5.8411214953271026E-3</v>
      </c>
      <c r="P59" s="292">
        <f t="shared" si="17"/>
        <v>0</v>
      </c>
      <c r="Q59" s="292">
        <f t="shared" si="17"/>
        <v>5.8411214953271026E-3</v>
      </c>
      <c r="R59" s="292">
        <f t="shared" si="17"/>
        <v>2.9205607476635513E-3</v>
      </c>
      <c r="S59" s="292">
        <f t="shared" si="17"/>
        <v>5.8411214953271026E-3</v>
      </c>
      <c r="T59" s="292">
        <f t="shared" si="17"/>
        <v>5.8411214953271026E-3</v>
      </c>
      <c r="U59" s="292">
        <f t="shared" si="17"/>
        <v>5.8411214953271026E-3</v>
      </c>
      <c r="V59" s="292">
        <f t="shared" si="17"/>
        <v>5.8411214953271026E-3</v>
      </c>
      <c r="W59" s="292">
        <f t="shared" si="17"/>
        <v>5.8411214953271026E-3</v>
      </c>
      <c r="X59" s="292">
        <f t="shared" si="17"/>
        <v>0</v>
      </c>
      <c r="Y59" s="292">
        <f t="shared" si="17"/>
        <v>5.8411214953271026E-3</v>
      </c>
      <c r="Z59" s="292">
        <f t="shared" si="17"/>
        <v>0</v>
      </c>
      <c r="AA59" s="292">
        <f t="shared" si="17"/>
        <v>5.8411214953271026E-3</v>
      </c>
      <c r="AB59" s="292">
        <f t="shared" si="17"/>
        <v>5.8411214953271026E-3</v>
      </c>
      <c r="AC59" s="293">
        <f t="shared" si="17"/>
        <v>5.8411214953271026E-3</v>
      </c>
      <c r="AD59" s="292">
        <f t="shared" si="17"/>
        <v>0</v>
      </c>
      <c r="AE59" s="292">
        <f t="shared" si="17"/>
        <v>2.9205607476635513E-3</v>
      </c>
      <c r="AF59" s="292">
        <f t="shared" si="17"/>
        <v>5.8411214953271026E-3</v>
      </c>
      <c r="AG59" s="292">
        <f t="shared" si="17"/>
        <v>2.9205607476635513E-3</v>
      </c>
      <c r="AH59" s="292">
        <f t="shared" si="17"/>
        <v>0</v>
      </c>
      <c r="AI59" s="292"/>
      <c r="AJ59" s="292"/>
      <c r="AK59" s="292"/>
      <c r="AL59" s="292"/>
      <c r="AM59" s="292"/>
      <c r="AN59" s="292"/>
      <c r="AO59" s="292"/>
      <c r="AP59" s="292"/>
      <c r="AQ59" s="292"/>
      <c r="AR59" s="292"/>
      <c r="AS59" s="293"/>
      <c r="AT59" s="293"/>
      <c r="AU59" s="293"/>
      <c r="AV59" s="293"/>
      <c r="AW59" s="293"/>
      <c r="AX59" s="293"/>
      <c r="AY59" s="293"/>
      <c r="AZ59" s="293"/>
      <c r="BA59" s="293"/>
      <c r="BB59" s="293"/>
      <c r="BC59" s="293"/>
    </row>
    <row r="60" spans="1:55" s="26" customFormat="1" x14ac:dyDescent="0.2">
      <c r="A60" s="72">
        <v>19</v>
      </c>
      <c r="B60" s="68" t="s">
        <v>21</v>
      </c>
      <c r="C60" s="133" t="s">
        <v>95</v>
      </c>
      <c r="D60" s="73" t="s">
        <v>1</v>
      </c>
      <c r="E60" s="60">
        <f>'1_weight_criteria'!G41</f>
        <v>2.336448598130841E-2</v>
      </c>
      <c r="F60" s="297">
        <f t="shared" ref="F60:AH60" si="18">E30*$E60</f>
        <v>2.336448598130841E-2</v>
      </c>
      <c r="G60" s="297">
        <f t="shared" si="18"/>
        <v>2.336448598130841E-2</v>
      </c>
      <c r="H60" s="297">
        <f t="shared" si="18"/>
        <v>2.336448598130841E-2</v>
      </c>
      <c r="I60" s="299">
        <f t="shared" si="18"/>
        <v>7.7881619937694695E-3</v>
      </c>
      <c r="J60" s="299">
        <f t="shared" si="18"/>
        <v>2.336448598130841E-2</v>
      </c>
      <c r="K60" s="299">
        <f t="shared" si="18"/>
        <v>7.7881619937694695E-3</v>
      </c>
      <c r="L60" s="300">
        <f t="shared" si="18"/>
        <v>2.336448598130841E-2</v>
      </c>
      <c r="M60" s="300">
        <f t="shared" si="18"/>
        <v>2.336448598130841E-2</v>
      </c>
      <c r="N60" s="300">
        <f t="shared" si="18"/>
        <v>7.7881619937694695E-3</v>
      </c>
      <c r="O60" s="300">
        <f t="shared" si="18"/>
        <v>2.336448598130841E-2</v>
      </c>
      <c r="P60" s="300">
        <f t="shared" si="18"/>
        <v>2.336448598130841E-2</v>
      </c>
      <c r="Q60" s="300">
        <f t="shared" si="18"/>
        <v>2.336448598130841E-2</v>
      </c>
      <c r="R60" s="300">
        <f t="shared" si="18"/>
        <v>7.7881619937694695E-3</v>
      </c>
      <c r="S60" s="300">
        <f t="shared" si="18"/>
        <v>7.7881619937694695E-3</v>
      </c>
      <c r="T60" s="300">
        <f t="shared" si="18"/>
        <v>7.7881619937694695E-3</v>
      </c>
      <c r="U60" s="300">
        <f t="shared" si="18"/>
        <v>2.336448598130841E-2</v>
      </c>
      <c r="V60" s="300">
        <f t="shared" si="18"/>
        <v>7.7881619937694695E-3</v>
      </c>
      <c r="W60" s="300">
        <f t="shared" si="18"/>
        <v>7.7881619937694695E-3</v>
      </c>
      <c r="X60" s="300">
        <f t="shared" si="18"/>
        <v>7.7881619937694695E-3</v>
      </c>
      <c r="Y60" s="300">
        <f t="shared" si="18"/>
        <v>2.336448598130841E-2</v>
      </c>
      <c r="Z60" s="300">
        <f t="shared" si="18"/>
        <v>0</v>
      </c>
      <c r="AA60" s="300">
        <f t="shared" si="18"/>
        <v>7.7881619937694695E-3</v>
      </c>
      <c r="AB60" s="300">
        <f t="shared" si="18"/>
        <v>7.7881619937694695E-3</v>
      </c>
      <c r="AC60" s="301">
        <f t="shared" si="18"/>
        <v>0</v>
      </c>
      <c r="AD60" s="300">
        <f t="shared" si="18"/>
        <v>0</v>
      </c>
      <c r="AE60" s="300">
        <f t="shared" si="18"/>
        <v>7.7881619937694695E-3</v>
      </c>
      <c r="AF60" s="300">
        <f t="shared" si="18"/>
        <v>2.336448598130841E-2</v>
      </c>
      <c r="AG60" s="300">
        <f t="shared" si="18"/>
        <v>0</v>
      </c>
      <c r="AH60" s="300">
        <f t="shared" si="18"/>
        <v>7.7881619937694695E-3</v>
      </c>
      <c r="AI60" s="300"/>
      <c r="AJ60" s="300"/>
      <c r="AK60" s="300"/>
      <c r="AL60" s="300"/>
      <c r="AM60" s="300"/>
      <c r="AN60" s="300"/>
      <c r="AO60" s="300"/>
      <c r="AP60" s="300"/>
      <c r="AQ60" s="300"/>
      <c r="AR60" s="300"/>
      <c r="AS60" s="301"/>
      <c r="AT60" s="301"/>
      <c r="AU60" s="301"/>
      <c r="AV60" s="301"/>
      <c r="AW60" s="301"/>
      <c r="AX60" s="301"/>
      <c r="AY60" s="301"/>
      <c r="AZ60" s="301"/>
      <c r="BA60" s="301"/>
      <c r="BB60" s="301"/>
      <c r="BC60" s="301"/>
    </row>
    <row r="61" spans="1:55" s="26" customFormat="1" x14ac:dyDescent="0.2">
      <c r="A61" s="72">
        <v>20</v>
      </c>
      <c r="B61" s="66"/>
      <c r="C61" s="133" t="s">
        <v>96</v>
      </c>
      <c r="D61" s="73" t="s">
        <v>1</v>
      </c>
      <c r="E61" s="60">
        <f>'1_weight_criteria'!G42</f>
        <v>2.336448598130841E-2</v>
      </c>
      <c r="F61" s="297">
        <f t="shared" ref="F61:AH61" si="19">E31*$E61</f>
        <v>2.336448598130841E-2</v>
      </c>
      <c r="G61" s="297">
        <f t="shared" si="19"/>
        <v>2.336448598130841E-2</v>
      </c>
      <c r="H61" s="297">
        <f t="shared" si="19"/>
        <v>2.336448598130841E-2</v>
      </c>
      <c r="I61" s="299">
        <f t="shared" si="19"/>
        <v>7.7881619937694695E-3</v>
      </c>
      <c r="J61" s="299">
        <f t="shared" si="19"/>
        <v>2.336448598130841E-2</v>
      </c>
      <c r="K61" s="299">
        <f t="shared" si="19"/>
        <v>7.7881619937694695E-3</v>
      </c>
      <c r="L61" s="300">
        <f t="shared" si="19"/>
        <v>2.336448598130841E-2</v>
      </c>
      <c r="M61" s="300">
        <f t="shared" si="19"/>
        <v>2.336448598130841E-2</v>
      </c>
      <c r="N61" s="300">
        <f t="shared" si="19"/>
        <v>7.7881619937694695E-3</v>
      </c>
      <c r="O61" s="300">
        <f t="shared" si="19"/>
        <v>2.336448598130841E-2</v>
      </c>
      <c r="P61" s="300">
        <f t="shared" si="19"/>
        <v>2.336448598130841E-2</v>
      </c>
      <c r="Q61" s="300">
        <f t="shared" si="19"/>
        <v>2.336448598130841E-2</v>
      </c>
      <c r="R61" s="300">
        <f t="shared" si="19"/>
        <v>7.7881619937694695E-3</v>
      </c>
      <c r="S61" s="300">
        <f t="shared" si="19"/>
        <v>7.7881619937694695E-3</v>
      </c>
      <c r="T61" s="300">
        <f t="shared" si="19"/>
        <v>7.7881619937694695E-3</v>
      </c>
      <c r="U61" s="300">
        <f t="shared" si="19"/>
        <v>2.336448598130841E-2</v>
      </c>
      <c r="V61" s="300">
        <f t="shared" si="19"/>
        <v>7.7881619937694695E-3</v>
      </c>
      <c r="W61" s="300">
        <f t="shared" si="19"/>
        <v>7.7881619937694695E-3</v>
      </c>
      <c r="X61" s="300">
        <f t="shared" si="19"/>
        <v>7.7881619937694695E-3</v>
      </c>
      <c r="Y61" s="300">
        <f t="shared" si="19"/>
        <v>2.336448598130841E-2</v>
      </c>
      <c r="Z61" s="300">
        <f t="shared" si="19"/>
        <v>0</v>
      </c>
      <c r="AA61" s="300">
        <f t="shared" si="19"/>
        <v>7.7881619937694695E-3</v>
      </c>
      <c r="AB61" s="300">
        <f t="shared" si="19"/>
        <v>0</v>
      </c>
      <c r="AC61" s="301">
        <f t="shared" si="19"/>
        <v>0</v>
      </c>
      <c r="AD61" s="300">
        <f t="shared" si="19"/>
        <v>0</v>
      </c>
      <c r="AE61" s="300">
        <f t="shared" si="19"/>
        <v>7.7881619937694695E-3</v>
      </c>
      <c r="AF61" s="300">
        <f t="shared" si="19"/>
        <v>7.7881619937694695E-3</v>
      </c>
      <c r="AG61" s="300">
        <f t="shared" si="19"/>
        <v>0</v>
      </c>
      <c r="AH61" s="300">
        <f t="shared" si="19"/>
        <v>7.7881619937694695E-3</v>
      </c>
      <c r="AI61" s="300"/>
      <c r="AJ61" s="300"/>
      <c r="AK61" s="300"/>
      <c r="AL61" s="300"/>
      <c r="AM61" s="300"/>
      <c r="AN61" s="300"/>
      <c r="AO61" s="300"/>
      <c r="AP61" s="300"/>
      <c r="AQ61" s="300"/>
      <c r="AR61" s="300"/>
      <c r="AS61" s="301"/>
      <c r="AT61" s="301"/>
      <c r="AU61" s="301"/>
      <c r="AV61" s="301"/>
      <c r="AW61" s="301"/>
      <c r="AX61" s="301"/>
      <c r="AY61" s="301"/>
      <c r="AZ61" s="301"/>
      <c r="BA61" s="301"/>
      <c r="BB61" s="301"/>
      <c r="BC61" s="301"/>
    </row>
    <row r="62" spans="1:55" s="26" customFormat="1" x14ac:dyDescent="0.2">
      <c r="A62" s="72">
        <v>21</v>
      </c>
      <c r="B62" s="66"/>
      <c r="C62" s="133" t="s">
        <v>97</v>
      </c>
      <c r="D62" s="73" t="s">
        <v>1</v>
      </c>
      <c r="E62" s="60">
        <f>'1_weight_criteria'!G43</f>
        <v>1.1682242990654205E-2</v>
      </c>
      <c r="F62" s="297">
        <f t="shared" ref="F62:AH62" si="20">E32*$E62</f>
        <v>1.1682242990654205E-2</v>
      </c>
      <c r="G62" s="297">
        <f t="shared" si="20"/>
        <v>1.1682242990654205E-2</v>
      </c>
      <c r="H62" s="297">
        <f t="shared" si="20"/>
        <v>1.1682242990654205E-2</v>
      </c>
      <c r="I62" s="299">
        <f t="shared" si="20"/>
        <v>0</v>
      </c>
      <c r="J62" s="299">
        <f t="shared" si="20"/>
        <v>1.1682242990654205E-2</v>
      </c>
      <c r="K62" s="299">
        <f t="shared" si="20"/>
        <v>3.8940809968847348E-3</v>
      </c>
      <c r="L62" s="300">
        <f t="shared" si="20"/>
        <v>1.1682242990654205E-2</v>
      </c>
      <c r="M62" s="300">
        <f t="shared" si="20"/>
        <v>1.1682242990654205E-2</v>
      </c>
      <c r="N62" s="300">
        <f t="shared" si="20"/>
        <v>3.8940809968847348E-3</v>
      </c>
      <c r="O62" s="300">
        <f t="shared" si="20"/>
        <v>1.1682242990654205E-2</v>
      </c>
      <c r="P62" s="300">
        <f t="shared" si="20"/>
        <v>1.1682242990654205E-2</v>
      </c>
      <c r="Q62" s="300">
        <f t="shared" si="20"/>
        <v>1.1682242990654205E-2</v>
      </c>
      <c r="R62" s="300">
        <f t="shared" si="20"/>
        <v>0</v>
      </c>
      <c r="S62" s="300">
        <f t="shared" si="20"/>
        <v>0</v>
      </c>
      <c r="T62" s="300">
        <f t="shared" si="20"/>
        <v>3.8940809968847348E-3</v>
      </c>
      <c r="U62" s="300">
        <f t="shared" si="20"/>
        <v>1.1682242990654205E-2</v>
      </c>
      <c r="V62" s="300">
        <f t="shared" si="20"/>
        <v>3.8940809968847348E-3</v>
      </c>
      <c r="W62" s="300">
        <f t="shared" si="20"/>
        <v>3.8940809968847348E-3</v>
      </c>
      <c r="X62" s="300">
        <f t="shared" si="20"/>
        <v>0</v>
      </c>
      <c r="Y62" s="300">
        <f t="shared" si="20"/>
        <v>1.1682242990654205E-2</v>
      </c>
      <c r="Z62" s="300">
        <f t="shared" si="20"/>
        <v>0</v>
      </c>
      <c r="AA62" s="300">
        <f t="shared" si="20"/>
        <v>3.8940809968847348E-3</v>
      </c>
      <c r="AB62" s="300">
        <f t="shared" si="20"/>
        <v>0</v>
      </c>
      <c r="AC62" s="301">
        <f t="shared" si="20"/>
        <v>0</v>
      </c>
      <c r="AD62" s="300">
        <f t="shared" si="20"/>
        <v>0</v>
      </c>
      <c r="AE62" s="300">
        <f t="shared" si="20"/>
        <v>3.8940809968847348E-3</v>
      </c>
      <c r="AF62" s="300">
        <f t="shared" si="20"/>
        <v>3.8940809968847348E-3</v>
      </c>
      <c r="AG62" s="300">
        <f t="shared" si="20"/>
        <v>0</v>
      </c>
      <c r="AH62" s="300">
        <f t="shared" si="20"/>
        <v>3.8940809968847348E-3</v>
      </c>
      <c r="AI62" s="300"/>
      <c r="AJ62" s="300"/>
      <c r="AK62" s="300"/>
      <c r="AL62" s="300"/>
      <c r="AM62" s="300"/>
      <c r="AN62" s="300"/>
      <c r="AO62" s="300"/>
      <c r="AP62" s="300"/>
      <c r="AQ62" s="300"/>
      <c r="AR62" s="300"/>
      <c r="AS62" s="301"/>
      <c r="AT62" s="301"/>
      <c r="AU62" s="301"/>
      <c r="AV62" s="301"/>
      <c r="AW62" s="301"/>
      <c r="AX62" s="301"/>
      <c r="AY62" s="301"/>
      <c r="AZ62" s="301"/>
      <c r="BA62" s="301"/>
      <c r="BB62" s="301"/>
      <c r="BC62" s="301"/>
    </row>
    <row r="63" spans="1:55" s="26" customFormat="1" x14ac:dyDescent="0.2">
      <c r="A63" s="72">
        <v>22</v>
      </c>
      <c r="B63" s="70" t="s">
        <v>32</v>
      </c>
      <c r="C63" s="134" t="s">
        <v>98</v>
      </c>
      <c r="D63" s="73" t="s">
        <v>1</v>
      </c>
      <c r="E63" s="60">
        <f>'1_weight_criteria'!G44</f>
        <v>1.1682242990654205E-3</v>
      </c>
      <c r="F63" s="289">
        <f t="shared" ref="F63:AH63" si="21">E33*$E63</f>
        <v>1.1682242990654205E-3</v>
      </c>
      <c r="G63" s="289">
        <f t="shared" si="21"/>
        <v>1.1682242990654205E-3</v>
      </c>
      <c r="H63" s="289">
        <f t="shared" si="21"/>
        <v>1.1682242990654205E-3</v>
      </c>
      <c r="I63" s="291">
        <f t="shared" si="21"/>
        <v>1.1682242990654205E-3</v>
      </c>
      <c r="J63" s="291">
        <f t="shared" si="21"/>
        <v>1.1682242990654205E-3</v>
      </c>
      <c r="K63" s="291">
        <f t="shared" si="21"/>
        <v>7.7881619937694691E-4</v>
      </c>
      <c r="L63" s="292">
        <f t="shared" si="21"/>
        <v>1.1682242990654205E-3</v>
      </c>
      <c r="M63" s="292">
        <f t="shared" si="21"/>
        <v>1.1682242990654205E-3</v>
      </c>
      <c r="N63" s="292">
        <f t="shared" si="21"/>
        <v>1.1682242990654205E-3</v>
      </c>
      <c r="O63" s="292">
        <f t="shared" si="21"/>
        <v>1.1682242990654205E-3</v>
      </c>
      <c r="P63" s="292">
        <f t="shared" si="21"/>
        <v>1.1682242990654205E-3</v>
      </c>
      <c r="Q63" s="292">
        <f t="shared" si="21"/>
        <v>1.1682242990654205E-3</v>
      </c>
      <c r="R63" s="292">
        <f t="shared" si="21"/>
        <v>1.1682242990654205E-3</v>
      </c>
      <c r="S63" s="292">
        <f t="shared" si="21"/>
        <v>1.1682242990654205E-3</v>
      </c>
      <c r="T63" s="292">
        <f t="shared" si="21"/>
        <v>1.1682242990654205E-3</v>
      </c>
      <c r="U63" s="292">
        <f t="shared" si="21"/>
        <v>1.1682242990654205E-3</v>
      </c>
      <c r="V63" s="292">
        <f t="shared" si="21"/>
        <v>1.1682242990654205E-3</v>
      </c>
      <c r="W63" s="292">
        <f t="shared" si="21"/>
        <v>1.1682242990654205E-3</v>
      </c>
      <c r="X63" s="292">
        <f t="shared" si="21"/>
        <v>1.1682242990654205E-3</v>
      </c>
      <c r="Y63" s="292">
        <f t="shared" si="21"/>
        <v>1.1682242990654205E-3</v>
      </c>
      <c r="Z63" s="292">
        <f t="shared" si="21"/>
        <v>1.1682242990654205E-3</v>
      </c>
      <c r="AA63" s="292">
        <f t="shared" si="21"/>
        <v>1.1682242990654205E-3</v>
      </c>
      <c r="AB63" s="292">
        <f t="shared" si="21"/>
        <v>1.1682242990654205E-3</v>
      </c>
      <c r="AC63" s="293">
        <f t="shared" si="21"/>
        <v>0</v>
      </c>
      <c r="AD63" s="292">
        <f t="shared" si="21"/>
        <v>3.8940809968847346E-4</v>
      </c>
      <c r="AE63" s="292">
        <f t="shared" si="21"/>
        <v>7.7881619937694691E-4</v>
      </c>
      <c r="AF63" s="292">
        <f t="shared" si="21"/>
        <v>1.1682242990654205E-3</v>
      </c>
      <c r="AG63" s="292">
        <f t="shared" si="21"/>
        <v>1.1682242990654205E-3</v>
      </c>
      <c r="AH63" s="292">
        <f t="shared" si="21"/>
        <v>1.1682242990654205E-3</v>
      </c>
      <c r="AI63" s="292"/>
      <c r="AJ63" s="292"/>
      <c r="AK63" s="292"/>
      <c r="AL63" s="292"/>
      <c r="AM63" s="292"/>
      <c r="AN63" s="292"/>
      <c r="AO63" s="292"/>
      <c r="AP63" s="292"/>
      <c r="AQ63" s="292"/>
      <c r="AR63" s="292"/>
      <c r="AS63" s="293"/>
      <c r="AT63" s="293"/>
      <c r="AU63" s="293"/>
      <c r="AV63" s="293"/>
      <c r="AW63" s="293"/>
      <c r="AX63" s="293"/>
      <c r="AY63" s="293"/>
      <c r="AZ63" s="293"/>
      <c r="BA63" s="293"/>
      <c r="BB63" s="293"/>
      <c r="BC63" s="293"/>
    </row>
    <row r="64" spans="1:55" s="26" customFormat="1" x14ac:dyDescent="0.2">
      <c r="A64" s="72">
        <v>23</v>
      </c>
      <c r="B64" s="67"/>
      <c r="C64" s="134" t="s">
        <v>100</v>
      </c>
      <c r="D64" s="73" t="s">
        <v>1</v>
      </c>
      <c r="E64" s="60">
        <f>'1_weight_criteria'!G45</f>
        <v>8.1775700934579434E-2</v>
      </c>
      <c r="F64" s="289">
        <f t="shared" ref="F64:AH64" si="22">E34*$E64</f>
        <v>5.4517133956386285E-2</v>
      </c>
      <c r="G64" s="289">
        <f t="shared" si="22"/>
        <v>5.4517133956386285E-2</v>
      </c>
      <c r="H64" s="289">
        <f t="shared" si="22"/>
        <v>2.7258566978193143E-2</v>
      </c>
      <c r="I64" s="291">
        <f t="shared" si="22"/>
        <v>8.1775700934579434E-2</v>
      </c>
      <c r="J64" s="291">
        <f t="shared" si="22"/>
        <v>8.1775700934579434E-2</v>
      </c>
      <c r="K64" s="291">
        <f t="shared" si="22"/>
        <v>2.7258566978193143E-2</v>
      </c>
      <c r="L64" s="292">
        <f t="shared" si="22"/>
        <v>5.4517133956386285E-2</v>
      </c>
      <c r="M64" s="292">
        <f t="shared" si="22"/>
        <v>2.7258566978193143E-2</v>
      </c>
      <c r="N64" s="292">
        <f t="shared" si="22"/>
        <v>2.7258566978193143E-2</v>
      </c>
      <c r="O64" s="292">
        <f t="shared" si="22"/>
        <v>8.1775700934579434E-2</v>
      </c>
      <c r="P64" s="292">
        <f t="shared" si="22"/>
        <v>5.4517133956386285E-2</v>
      </c>
      <c r="Q64" s="292">
        <f t="shared" si="22"/>
        <v>8.1775700934579434E-2</v>
      </c>
      <c r="R64" s="292">
        <f t="shared" si="22"/>
        <v>2.7258566978193143E-2</v>
      </c>
      <c r="S64" s="292">
        <f t="shared" si="22"/>
        <v>2.7258566978193143E-2</v>
      </c>
      <c r="T64" s="292">
        <f t="shared" si="22"/>
        <v>2.7258566978193143E-2</v>
      </c>
      <c r="U64" s="292">
        <f t="shared" si="22"/>
        <v>2.7258566978193143E-2</v>
      </c>
      <c r="V64" s="292">
        <f t="shared" si="22"/>
        <v>5.4517133956386285E-2</v>
      </c>
      <c r="W64" s="292">
        <f t="shared" si="22"/>
        <v>5.4517133956386285E-2</v>
      </c>
      <c r="X64" s="292">
        <f t="shared" si="22"/>
        <v>2.7258566978193143E-2</v>
      </c>
      <c r="Y64" s="292">
        <f t="shared" si="22"/>
        <v>0</v>
      </c>
      <c r="Z64" s="292">
        <f t="shared" si="22"/>
        <v>2.7258566978193143E-2</v>
      </c>
      <c r="AA64" s="292">
        <f t="shared" si="22"/>
        <v>2.7258566978193143E-2</v>
      </c>
      <c r="AB64" s="292">
        <f t="shared" si="22"/>
        <v>2.7258566978193143E-2</v>
      </c>
      <c r="AC64" s="293">
        <f t="shared" si="22"/>
        <v>2.7258566978193143E-2</v>
      </c>
      <c r="AD64" s="292">
        <f t="shared" si="22"/>
        <v>0</v>
      </c>
      <c r="AE64" s="292">
        <f t="shared" si="22"/>
        <v>5.4517133956386285E-2</v>
      </c>
      <c r="AF64" s="292">
        <f t="shared" si="22"/>
        <v>8.1775700934579434E-2</v>
      </c>
      <c r="AG64" s="292">
        <f t="shared" si="22"/>
        <v>0</v>
      </c>
      <c r="AH64" s="292">
        <f t="shared" si="22"/>
        <v>5.4517133956386285E-2</v>
      </c>
      <c r="AI64" s="292"/>
      <c r="AJ64" s="292"/>
      <c r="AK64" s="292"/>
      <c r="AL64" s="292"/>
      <c r="AM64" s="292"/>
      <c r="AN64" s="292"/>
      <c r="AO64" s="292"/>
      <c r="AP64" s="292"/>
      <c r="AQ64" s="292"/>
      <c r="AR64" s="292"/>
      <c r="AS64" s="293"/>
      <c r="AT64" s="293"/>
      <c r="AU64" s="293"/>
      <c r="AV64" s="293"/>
      <c r="AW64" s="293"/>
      <c r="AX64" s="293"/>
      <c r="AY64" s="293"/>
      <c r="AZ64" s="293"/>
      <c r="BA64" s="293"/>
      <c r="BB64" s="293"/>
      <c r="BC64" s="293"/>
    </row>
    <row r="65" spans="1:55" ht="13.5" thickBot="1" x14ac:dyDescent="0.25">
      <c r="A65" s="72">
        <v>24</v>
      </c>
      <c r="B65" s="71"/>
      <c r="C65" s="135" t="s">
        <v>99</v>
      </c>
      <c r="D65" s="59" t="s">
        <v>1</v>
      </c>
      <c r="E65" s="60">
        <f>'1_weight_criteria'!G46</f>
        <v>7.0093457943925228E-2</v>
      </c>
      <c r="F65" s="289">
        <f t="shared" ref="F65:AH65" si="23">E35*$E65</f>
        <v>7.0093457943925228E-2</v>
      </c>
      <c r="G65" s="289">
        <f t="shared" si="23"/>
        <v>2.3364485981308407E-2</v>
      </c>
      <c r="H65" s="289">
        <f t="shared" si="23"/>
        <v>7.0093457943925228E-2</v>
      </c>
      <c r="I65" s="294">
        <f t="shared" si="23"/>
        <v>7.0093457943925228E-2</v>
      </c>
      <c r="J65" s="294">
        <f t="shared" si="23"/>
        <v>4.6728971962616814E-2</v>
      </c>
      <c r="K65" s="294">
        <f t="shared" si="23"/>
        <v>7.0093457943925228E-2</v>
      </c>
      <c r="L65" s="295">
        <f t="shared" si="23"/>
        <v>4.6728971962616814E-2</v>
      </c>
      <c r="M65" s="295">
        <f t="shared" si="23"/>
        <v>4.6728971962616814E-2</v>
      </c>
      <c r="N65" s="295">
        <f t="shared" si="23"/>
        <v>7.0093457943925228E-2</v>
      </c>
      <c r="O65" s="295">
        <f t="shared" si="23"/>
        <v>4.6728971962616814E-2</v>
      </c>
      <c r="P65" s="295">
        <f t="shared" si="23"/>
        <v>4.6728971962616814E-2</v>
      </c>
      <c r="Q65" s="295">
        <f t="shared" si="23"/>
        <v>4.6728971962616814E-2</v>
      </c>
      <c r="R65" s="295">
        <f t="shared" si="23"/>
        <v>7.0093457943925228E-2</v>
      </c>
      <c r="S65" s="295">
        <f t="shared" si="23"/>
        <v>4.6728971962616814E-2</v>
      </c>
      <c r="T65" s="295">
        <f t="shared" si="23"/>
        <v>4.6728971962616814E-2</v>
      </c>
      <c r="U65" s="295">
        <f t="shared" si="23"/>
        <v>4.6728971962616814E-2</v>
      </c>
      <c r="V65" s="295">
        <f t="shared" si="23"/>
        <v>4.6728971962616814E-2</v>
      </c>
      <c r="W65" s="295">
        <f t="shared" si="23"/>
        <v>7.0093457943925228E-2</v>
      </c>
      <c r="X65" s="295">
        <f t="shared" si="23"/>
        <v>7.0093457943925228E-2</v>
      </c>
      <c r="Y65" s="295">
        <f t="shared" si="23"/>
        <v>4.6728971962616814E-2</v>
      </c>
      <c r="Z65" s="295">
        <f t="shared" si="23"/>
        <v>7.0093457943925228E-2</v>
      </c>
      <c r="AA65" s="295">
        <f t="shared" si="23"/>
        <v>7.0093457943925228E-2</v>
      </c>
      <c r="AB65" s="295">
        <f t="shared" si="23"/>
        <v>4.6728971962616814E-2</v>
      </c>
      <c r="AC65" s="296">
        <f t="shared" si="23"/>
        <v>0</v>
      </c>
      <c r="AD65" s="295">
        <f t="shared" si="23"/>
        <v>7.0093457943925228E-2</v>
      </c>
      <c r="AE65" s="295">
        <f t="shared" si="23"/>
        <v>7.0093457943925228E-2</v>
      </c>
      <c r="AF65" s="295">
        <f t="shared" si="23"/>
        <v>4.6728971962616814E-2</v>
      </c>
      <c r="AG65" s="295">
        <f t="shared" si="23"/>
        <v>7.0093457943925228E-2</v>
      </c>
      <c r="AH65" s="295">
        <f t="shared" si="23"/>
        <v>7.0093457943925228E-2</v>
      </c>
      <c r="AI65" s="295"/>
      <c r="AJ65" s="295"/>
      <c r="AK65" s="295"/>
      <c r="AL65" s="295"/>
      <c r="AM65" s="295"/>
      <c r="AN65" s="295"/>
      <c r="AO65" s="295"/>
      <c r="AP65" s="295"/>
      <c r="AQ65" s="295"/>
      <c r="AR65" s="295"/>
      <c r="AS65" s="296"/>
      <c r="AT65" s="296"/>
      <c r="AU65" s="296"/>
      <c r="AV65" s="296"/>
      <c r="AW65" s="296"/>
      <c r="AX65" s="296"/>
      <c r="AY65" s="296"/>
      <c r="AZ65" s="296"/>
      <c r="BA65" s="296"/>
      <c r="BB65" s="296"/>
      <c r="BC65" s="296"/>
    </row>
    <row r="66" spans="1:55" x14ac:dyDescent="0.2">
      <c r="A66" s="42"/>
      <c r="B66" s="76"/>
      <c r="C66" s="43" t="s">
        <v>9</v>
      </c>
      <c r="D66" s="44"/>
      <c r="E66" s="45">
        <f>SUM(E42:E65)</f>
        <v>0.99999999999999978</v>
      </c>
      <c r="F66" s="33"/>
      <c r="G66" s="33"/>
      <c r="H66" s="46"/>
      <c r="I66" s="26"/>
      <c r="AT66" s="1"/>
      <c r="AU66" s="1"/>
    </row>
    <row r="67" spans="1:55" x14ac:dyDescent="0.2">
      <c r="A67" s="37"/>
      <c r="B67" s="55"/>
      <c r="C67" s="35" t="s">
        <v>10</v>
      </c>
      <c r="D67" s="31"/>
      <c r="E67" s="36"/>
      <c r="F67" s="243">
        <f t="shared" ref="F67:AH67" si="24">SUM(F42:F65)</f>
        <v>0.35552959501557629</v>
      </c>
      <c r="G67" s="243">
        <f t="shared" si="24"/>
        <v>0.75175233644859785</v>
      </c>
      <c r="H67" s="243">
        <f t="shared" si="24"/>
        <v>0.75759345794392519</v>
      </c>
      <c r="I67" s="244">
        <f t="shared" si="24"/>
        <v>0.44509345794392524</v>
      </c>
      <c r="J67" s="244">
        <f t="shared" si="24"/>
        <v>0.35845015576323985</v>
      </c>
      <c r="K67" s="244">
        <f t="shared" si="24"/>
        <v>0.42426012461059182</v>
      </c>
      <c r="L67" s="244">
        <f t="shared" si="24"/>
        <v>0.3234034267912772</v>
      </c>
      <c r="M67" s="244">
        <f t="shared" si="24"/>
        <v>0.64271806853582547</v>
      </c>
      <c r="N67" s="244">
        <f t="shared" si="24"/>
        <v>0.44509345794392519</v>
      </c>
      <c r="O67" s="244">
        <f t="shared" si="24"/>
        <v>0.48306074766355139</v>
      </c>
      <c r="P67" s="244">
        <f t="shared" si="24"/>
        <v>0.30977414330218067</v>
      </c>
      <c r="Q67" s="244">
        <f t="shared" si="24"/>
        <v>0.2649922118380062</v>
      </c>
      <c r="R67" s="244">
        <f t="shared" si="24"/>
        <v>0.66802959501557613</v>
      </c>
      <c r="S67" s="244">
        <f t="shared" si="24"/>
        <v>0.55315420560747663</v>
      </c>
      <c r="T67" s="244">
        <f t="shared" si="24"/>
        <v>0.74785825545171325</v>
      </c>
      <c r="U67" s="244">
        <f t="shared" si="24"/>
        <v>0.78679906542056066</v>
      </c>
      <c r="V67" s="244">
        <f t="shared" si="24"/>
        <v>0.6787383177570091</v>
      </c>
      <c r="W67" s="244">
        <f t="shared" si="24"/>
        <v>0.57165109034267902</v>
      </c>
      <c r="X67" s="244">
        <f t="shared" si="24"/>
        <v>0.53271028037383172</v>
      </c>
      <c r="Y67" s="244">
        <f t="shared" si="24"/>
        <v>0.50253115264797499</v>
      </c>
      <c r="Z67" s="244">
        <f t="shared" si="24"/>
        <v>0.61643302180685355</v>
      </c>
      <c r="AA67" s="244">
        <f t="shared" si="24"/>
        <v>0.67387071651090313</v>
      </c>
      <c r="AB67" s="244">
        <f t="shared" si="24"/>
        <v>0.58430685358255441</v>
      </c>
      <c r="AC67" s="244">
        <f t="shared" si="24"/>
        <v>0.54809190031152655</v>
      </c>
      <c r="AD67" s="244">
        <f t="shared" si="24"/>
        <v>0.4190031152647975</v>
      </c>
      <c r="AE67" s="244">
        <f t="shared" si="24"/>
        <v>0.67153426791277238</v>
      </c>
      <c r="AF67" s="244">
        <f t="shared" si="24"/>
        <v>0.66802959501557613</v>
      </c>
      <c r="AG67" s="244">
        <f t="shared" si="24"/>
        <v>0.64855919003115259</v>
      </c>
      <c r="AH67" s="244">
        <f t="shared" si="24"/>
        <v>0.46359034267912769</v>
      </c>
      <c r="AI67" s="244"/>
      <c r="AJ67" s="244"/>
      <c r="AK67" s="244"/>
      <c r="AL67" s="244"/>
      <c r="AM67" s="244"/>
      <c r="AN67" s="244"/>
      <c r="AO67" s="244"/>
      <c r="AP67" s="244"/>
      <c r="AQ67" s="244"/>
      <c r="AR67" s="244"/>
      <c r="AS67" s="306"/>
      <c r="AT67" s="318"/>
      <c r="AU67" s="318"/>
      <c r="AV67" s="343"/>
      <c r="AW67" s="343"/>
      <c r="AX67" s="343"/>
      <c r="AY67" s="343"/>
      <c r="AZ67" s="343"/>
      <c r="BA67" s="343"/>
      <c r="BB67" s="343"/>
      <c r="BC67" s="343"/>
    </row>
    <row r="68" spans="1:55" ht="13.5" thickBot="1" x14ac:dyDescent="0.25">
      <c r="A68" s="41" t="s">
        <v>15</v>
      </c>
      <c r="B68" s="77"/>
      <c r="C68" s="38" t="s">
        <v>11</v>
      </c>
      <c r="D68" s="39"/>
      <c r="E68" s="40"/>
      <c r="F68" s="245">
        <f t="shared" ref="F68:AH68" si="25">F67/$E$66</f>
        <v>0.35552959501557635</v>
      </c>
      <c r="G68" s="245">
        <f t="shared" si="25"/>
        <v>0.75175233644859807</v>
      </c>
      <c r="H68" s="245">
        <f t="shared" si="25"/>
        <v>0.75759345794392541</v>
      </c>
      <c r="I68" s="246">
        <f t="shared" si="25"/>
        <v>0.44509345794392535</v>
      </c>
      <c r="J68" s="246">
        <f t="shared" si="25"/>
        <v>0.35845015576323991</v>
      </c>
      <c r="K68" s="246">
        <f t="shared" si="25"/>
        <v>0.42426012461059193</v>
      </c>
      <c r="L68" s="246">
        <f t="shared" si="25"/>
        <v>0.32340342679127726</v>
      </c>
      <c r="M68" s="246">
        <f t="shared" si="25"/>
        <v>0.64271806853582558</v>
      </c>
      <c r="N68" s="246">
        <f t="shared" si="25"/>
        <v>0.4450934579439253</v>
      </c>
      <c r="O68" s="246">
        <f t="shared" si="25"/>
        <v>0.4830607476635515</v>
      </c>
      <c r="P68" s="246">
        <f t="shared" si="25"/>
        <v>0.30977414330218073</v>
      </c>
      <c r="Q68" s="246">
        <f t="shared" si="25"/>
        <v>0.26499221183800625</v>
      </c>
      <c r="R68" s="246">
        <f t="shared" si="25"/>
        <v>0.66802959501557624</v>
      </c>
      <c r="S68" s="246">
        <f t="shared" si="25"/>
        <v>0.55315420560747675</v>
      </c>
      <c r="T68" s="246">
        <f t="shared" si="25"/>
        <v>0.74785825545171336</v>
      </c>
      <c r="U68" s="246">
        <f t="shared" si="25"/>
        <v>0.78679906542056088</v>
      </c>
      <c r="V68" s="246">
        <f t="shared" si="25"/>
        <v>0.67873831775700921</v>
      </c>
      <c r="W68" s="246">
        <f t="shared" si="25"/>
        <v>0.57165109034267914</v>
      </c>
      <c r="X68" s="246">
        <f t="shared" si="25"/>
        <v>0.53271028037383183</v>
      </c>
      <c r="Y68" s="246">
        <f t="shared" si="25"/>
        <v>0.5025311526479751</v>
      </c>
      <c r="Z68" s="246">
        <f t="shared" si="25"/>
        <v>0.61643302180685366</v>
      </c>
      <c r="AA68" s="246">
        <f t="shared" si="25"/>
        <v>0.67387071651090324</v>
      </c>
      <c r="AB68" s="246">
        <f t="shared" si="25"/>
        <v>0.58430685358255452</v>
      </c>
      <c r="AC68" s="246">
        <f t="shared" si="25"/>
        <v>0.54809190031152666</v>
      </c>
      <c r="AD68" s="247">
        <f t="shared" si="25"/>
        <v>0.41900311526479761</v>
      </c>
      <c r="AE68" s="247">
        <f t="shared" si="25"/>
        <v>0.67153426791277249</v>
      </c>
      <c r="AF68" s="247">
        <f t="shared" si="25"/>
        <v>0.66802959501557624</v>
      </c>
      <c r="AG68" s="247">
        <f t="shared" si="25"/>
        <v>0.6485591900311527</v>
      </c>
      <c r="AH68" s="247">
        <f t="shared" si="25"/>
        <v>0.4635903426791278</v>
      </c>
      <c r="AI68" s="247"/>
      <c r="AJ68" s="247"/>
      <c r="AK68" s="247"/>
      <c r="AL68" s="247"/>
      <c r="AM68" s="247"/>
      <c r="AN68" s="247"/>
      <c r="AO68" s="247"/>
      <c r="AP68" s="247"/>
      <c r="AQ68" s="247"/>
      <c r="AR68" s="247"/>
      <c r="AS68" s="307"/>
      <c r="AT68" s="307"/>
      <c r="AU68" s="307"/>
      <c r="AV68" s="307"/>
      <c r="AW68" s="307"/>
      <c r="AX68" s="307"/>
      <c r="AY68" s="307"/>
      <c r="AZ68" s="307"/>
      <c r="BA68" s="307"/>
      <c r="BB68" s="307"/>
      <c r="BC68" s="307"/>
    </row>
    <row r="71" spans="1:55" x14ac:dyDescent="0.2">
      <c r="F71" t="str">
        <f>U41</f>
        <v>NPAM</v>
      </c>
      <c r="G71" t="str">
        <f>H41</f>
        <v>Remnant Prairie Inventory</v>
      </c>
      <c r="H71" t="str">
        <f>G41</f>
        <v>Thistle Study</v>
      </c>
      <c r="I71" t="str">
        <f>T41</f>
        <v>GMT</v>
      </c>
      <c r="J71" t="str">
        <f>V41</f>
        <v>Sediment</v>
      </c>
      <c r="K71" t="str">
        <f>AA41</f>
        <v>Prairie Reconstruction</v>
      </c>
      <c r="L71" t="str">
        <f>AE41</f>
        <v>Prairie Butterflies</v>
      </c>
      <c r="M71" t="str">
        <f>R41</f>
        <v>Wetland Condition Assessment</v>
      </c>
      <c r="N71" t="str">
        <f>AF41</f>
        <v>Grassland Bird Inventory</v>
      </c>
      <c r="O71" t="str">
        <f>AG41</f>
        <v>Invasive Species</v>
      </c>
      <c r="P71" t="str">
        <f>M41</f>
        <v>FSM</v>
      </c>
      <c r="Q71" t="str">
        <f>Z41</f>
        <v>Grazing Rapid Assessment</v>
      </c>
      <c r="R71" t="str">
        <f>AB41</f>
        <v>Wetland Veg Monitoring</v>
      </c>
      <c r="S71" t="str">
        <f>W41</f>
        <v>Glacial Lake Overspray</v>
      </c>
      <c r="T71" t="str">
        <f>S41</f>
        <v>Wetland Resources Long-Term</v>
      </c>
      <c r="U71" t="str">
        <f>AC41</f>
        <v>Contaminants and Wetland Inverts</v>
      </c>
      <c r="V71" t="str">
        <f>X41</f>
        <v>Wild Rice</v>
      </c>
      <c r="W71" t="str">
        <f>Y41</f>
        <v>IWMM</v>
      </c>
      <c r="X71" t="str">
        <f>O41</f>
        <v>BBS</v>
      </c>
      <c r="Y71" t="str">
        <f>AH41</f>
        <v>Colonial Waterbirds</v>
      </c>
      <c r="Z71" t="str">
        <f>I41</f>
        <v>Darnen Water Quality</v>
      </c>
      <c r="AA71" t="str">
        <f>N41</f>
        <v>Water Levels</v>
      </c>
      <c r="AB71" t="str">
        <f>K41</f>
        <v>Nest Stuctures</v>
      </c>
      <c r="AC71" t="str">
        <f>AD41</f>
        <v>Baseline Wildlife</v>
      </c>
      <c r="AD71" t="str">
        <f>J41</f>
        <v>Woodcock Survey</v>
      </c>
      <c r="AE71" t="str">
        <f>F41</f>
        <v>Relocating Prairie Chickens</v>
      </c>
      <c r="AF71" t="str">
        <f>L41</f>
        <v>NAAMP</v>
      </c>
      <c r="AG71" t="str">
        <f>P41</f>
        <v>Dove Banding</v>
      </c>
      <c r="AH71" t="str">
        <f>Q41</f>
        <v>CBC</v>
      </c>
    </row>
    <row r="72" spans="1:55" x14ac:dyDescent="0.2">
      <c r="F72" s="352">
        <f>U68</f>
        <v>0.78679906542056088</v>
      </c>
      <c r="G72" s="352">
        <f>H68</f>
        <v>0.75759345794392541</v>
      </c>
      <c r="H72" s="352">
        <f>G68</f>
        <v>0.75175233644859807</v>
      </c>
      <c r="I72" s="352">
        <f>T68</f>
        <v>0.74785825545171336</v>
      </c>
      <c r="J72" s="352">
        <f>V68</f>
        <v>0.67873831775700921</v>
      </c>
      <c r="K72" s="352">
        <f>AA68</f>
        <v>0.67387071651090324</v>
      </c>
      <c r="L72" s="352">
        <f>AE68</f>
        <v>0.67153426791277249</v>
      </c>
      <c r="M72" s="352">
        <f>R68</f>
        <v>0.66802959501557624</v>
      </c>
      <c r="N72" s="352">
        <f>AF68</f>
        <v>0.66802959501557624</v>
      </c>
      <c r="O72" s="352">
        <f>AG68</f>
        <v>0.6485591900311527</v>
      </c>
      <c r="P72" s="352">
        <f>M68</f>
        <v>0.64271806853582558</v>
      </c>
      <c r="Q72" s="352">
        <f>Z68</f>
        <v>0.61643302180685366</v>
      </c>
      <c r="R72" s="352">
        <f>AB68</f>
        <v>0.58430685358255452</v>
      </c>
      <c r="S72" s="352">
        <f>W68</f>
        <v>0.57165109034267914</v>
      </c>
      <c r="T72" s="352">
        <f>S68</f>
        <v>0.55315420560747675</v>
      </c>
      <c r="U72" s="352">
        <f>AC68</f>
        <v>0.54809190031152666</v>
      </c>
      <c r="V72" s="352">
        <f>X68</f>
        <v>0.53271028037383183</v>
      </c>
      <c r="W72" s="352">
        <f>Y68</f>
        <v>0.5025311526479751</v>
      </c>
      <c r="X72" s="352">
        <f>O68</f>
        <v>0.4830607476635515</v>
      </c>
      <c r="Y72" s="352">
        <f>AH68</f>
        <v>0.4635903426791278</v>
      </c>
      <c r="Z72" s="352">
        <f>I68</f>
        <v>0.44509345794392535</v>
      </c>
      <c r="AA72" s="352">
        <f>N68</f>
        <v>0.4450934579439253</v>
      </c>
      <c r="AB72" s="352">
        <f>K68</f>
        <v>0.42426012461059193</v>
      </c>
      <c r="AC72" s="352">
        <f>AD68</f>
        <v>0.41900311526479761</v>
      </c>
      <c r="AD72" s="352">
        <f>J68</f>
        <v>0.35845015576323991</v>
      </c>
      <c r="AE72" s="352">
        <f>F68</f>
        <v>0.35552959501557635</v>
      </c>
      <c r="AF72" s="352">
        <f>L68</f>
        <v>0.32340342679127726</v>
      </c>
      <c r="AG72" s="352">
        <f>P68</f>
        <v>0.30977414330218073</v>
      </c>
      <c r="AH72" s="352">
        <f>Q68</f>
        <v>0.26499221183800625</v>
      </c>
    </row>
  </sheetData>
  <mergeCells count="20">
    <mergeCell ref="AU10:AZ10"/>
    <mergeCell ref="BA10:BB10"/>
    <mergeCell ref="AP40:AU40"/>
    <mergeCell ref="AV40:BA40"/>
    <mergeCell ref="BB40:BC40"/>
    <mergeCell ref="B8:D8"/>
    <mergeCell ref="F40:K40"/>
    <mergeCell ref="L40:Q40"/>
    <mergeCell ref="R40:W40"/>
    <mergeCell ref="X40:AC40"/>
    <mergeCell ref="E10:J10"/>
    <mergeCell ref="K10:P10"/>
    <mergeCell ref="Q10:V10"/>
    <mergeCell ref="W10:AB10"/>
    <mergeCell ref="E40:E41"/>
    <mergeCell ref="AD40:AI40"/>
    <mergeCell ref="AJ40:AO40"/>
    <mergeCell ref="AC10:AH10"/>
    <mergeCell ref="AI10:AN10"/>
    <mergeCell ref="AO10:AT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Z107"/>
  <sheetViews>
    <sheetView topLeftCell="A52" workbookViewId="0">
      <selection activeCell="B75" sqref="B75"/>
    </sheetView>
  </sheetViews>
  <sheetFormatPr defaultRowHeight="12.75" x14ac:dyDescent="0.2"/>
  <cols>
    <col min="1" max="1" width="13.140625" customWidth="1"/>
    <col min="2" max="2" width="32.28515625" customWidth="1"/>
    <col min="3" max="26" width="12.7109375" customWidth="1"/>
    <col min="27" max="52" width="14.7109375" customWidth="1"/>
  </cols>
  <sheetData>
    <row r="1" spans="1:10" s="20" customFormat="1" x14ac:dyDescent="0.2">
      <c r="A1" s="10" t="s">
        <v>23</v>
      </c>
      <c r="C1" s="11"/>
      <c r="D1" s="11"/>
      <c r="E1" s="11"/>
      <c r="F1" s="11"/>
      <c r="G1" s="11"/>
      <c r="H1" s="11"/>
      <c r="I1" s="21"/>
      <c r="J1" s="22"/>
    </row>
    <row r="25" spans="1:52" x14ac:dyDescent="0.2">
      <c r="B25" s="78" t="s">
        <v>13</v>
      </c>
    </row>
    <row r="27" spans="1:52" x14ac:dyDescent="0.2">
      <c r="A27" s="78" t="s">
        <v>24</v>
      </c>
    </row>
    <row r="28" spans="1:52" x14ac:dyDescent="0.2">
      <c r="A28" s="24"/>
      <c r="B28" s="83"/>
      <c r="C28" s="437" t="s">
        <v>52</v>
      </c>
      <c r="D28" s="437"/>
      <c r="E28" s="437"/>
      <c r="F28" s="437"/>
      <c r="G28" s="437"/>
      <c r="H28" s="437"/>
      <c r="I28" s="437" t="s">
        <v>52</v>
      </c>
      <c r="J28" s="437"/>
      <c r="K28" s="437"/>
      <c r="L28" s="437"/>
      <c r="M28" s="437"/>
      <c r="N28" s="437"/>
      <c r="O28" s="437" t="s">
        <v>52</v>
      </c>
      <c r="P28" s="437"/>
      <c r="Q28" s="437"/>
      <c r="R28" s="437"/>
      <c r="S28" s="437"/>
      <c r="T28" s="437"/>
      <c r="U28" s="437" t="s">
        <v>52</v>
      </c>
      <c r="V28" s="437"/>
      <c r="W28" s="437"/>
      <c r="X28" s="437"/>
      <c r="Y28" s="437"/>
      <c r="Z28" s="437"/>
      <c r="AA28" s="437" t="s">
        <v>52</v>
      </c>
      <c r="AB28" s="437"/>
      <c r="AC28" s="437"/>
      <c r="AD28" s="437"/>
      <c r="AE28" s="437"/>
      <c r="AF28" s="437"/>
      <c r="AG28" s="437" t="s">
        <v>52</v>
      </c>
      <c r="AH28" s="437"/>
      <c r="AI28" s="437"/>
      <c r="AJ28" s="437"/>
      <c r="AK28" s="437"/>
      <c r="AL28" s="437"/>
      <c r="AM28" s="437" t="s">
        <v>52</v>
      </c>
      <c r="AN28" s="437"/>
      <c r="AO28" s="437"/>
      <c r="AP28" s="437"/>
      <c r="AQ28" s="437"/>
      <c r="AR28" s="437"/>
      <c r="AS28" s="437" t="s">
        <v>52</v>
      </c>
      <c r="AT28" s="437"/>
      <c r="AU28" s="437"/>
      <c r="AV28" s="437"/>
      <c r="AW28" s="437"/>
      <c r="AX28" s="437"/>
      <c r="AY28" s="437"/>
      <c r="AZ28" s="437"/>
    </row>
    <row r="29" spans="1:52" ht="52.15" customHeight="1" x14ac:dyDescent="0.2">
      <c r="A29" s="82" t="s">
        <v>34</v>
      </c>
      <c r="B29" s="320" t="s">
        <v>3</v>
      </c>
      <c r="C29" s="321" t="str">
        <f>background_calculations!F41</f>
        <v>Relocating Prairie Chickens</v>
      </c>
      <c r="D29" s="321" t="str">
        <f>background_calculations!G41</f>
        <v>Thistle Study</v>
      </c>
      <c r="E29" s="321" t="str">
        <f>background_calculations!H41</f>
        <v>Remnant Prairie Inventory</v>
      </c>
      <c r="F29" s="322" t="str">
        <f>background_calculations!I41</f>
        <v>Darnen Water Quality</v>
      </c>
      <c r="G29" s="322" t="str">
        <f>background_calculations!J41</f>
        <v>Woodcock Survey</v>
      </c>
      <c r="H29" s="322" t="str">
        <f>background_calculations!K41</f>
        <v>Nest Stuctures</v>
      </c>
      <c r="I29" s="322" t="str">
        <f>background_calculations!L41</f>
        <v>NAAMP</v>
      </c>
      <c r="J29" s="322" t="str">
        <f>background_calculations!M41</f>
        <v>FSM</v>
      </c>
      <c r="K29" s="322" t="str">
        <f>background_calculations!N41</f>
        <v>Water Levels</v>
      </c>
      <c r="L29" s="322" t="str">
        <f>background_calculations!O41</f>
        <v>BBS</v>
      </c>
      <c r="M29" s="322" t="str">
        <f>background_calculations!P41</f>
        <v>Dove Banding</v>
      </c>
      <c r="N29" s="322" t="str">
        <f>background_calculations!Q41</f>
        <v>CBC</v>
      </c>
      <c r="O29" s="322" t="str">
        <f>background_calculations!R41</f>
        <v>Wetland Condition Assessment</v>
      </c>
      <c r="P29" s="322" t="str">
        <f>background_calculations!S41</f>
        <v>Wetland Resources Long-Term</v>
      </c>
      <c r="Q29" s="322" t="str">
        <f>background_calculations!T41</f>
        <v>GMT</v>
      </c>
      <c r="R29" s="322" t="str">
        <f>background_calculations!U41</f>
        <v>NPAM</v>
      </c>
      <c r="S29" s="322" t="str">
        <f>background_calculations!V41</f>
        <v>Sediment</v>
      </c>
      <c r="T29" s="322" t="str">
        <f>background_calculations!W41</f>
        <v>Glacial Lake Overspray</v>
      </c>
      <c r="U29" s="322" t="str">
        <f>background_calculations!X41</f>
        <v>Wild Rice</v>
      </c>
      <c r="V29" s="322" t="str">
        <f>background_calculations!Y41</f>
        <v>IWMM</v>
      </c>
      <c r="W29" s="322" t="str">
        <f>background_calculations!Z41</f>
        <v>Grazing Rapid Assessment</v>
      </c>
      <c r="X29" s="322" t="str">
        <f>background_calculations!AA41</f>
        <v>Prairie Reconstruction</v>
      </c>
      <c r="Y29" s="322" t="str">
        <f>background_calculations!AB41</f>
        <v>Wetland Veg Monitoring</v>
      </c>
      <c r="Z29" s="322" t="str">
        <f>background_calculations!AC41</f>
        <v>Contaminants and Wetland Inverts</v>
      </c>
      <c r="AA29" s="322" t="str">
        <f>background_calculations!AD41</f>
        <v>Baseline Wildlife</v>
      </c>
      <c r="AB29" s="322" t="str">
        <f>background_calculations!AE41</f>
        <v>Prairie Butterflies</v>
      </c>
      <c r="AC29" s="322" t="str">
        <f>background_calculations!AF41</f>
        <v>Grassland Bird Inventory</v>
      </c>
      <c r="AD29" s="322" t="str">
        <f>background_calculations!AG41</f>
        <v>Invasive Species</v>
      </c>
      <c r="AE29" s="322" t="str">
        <f>background_calculations!AH41</f>
        <v>Colonial Waterbirds</v>
      </c>
      <c r="AF29" s="322"/>
      <c r="AG29" s="322"/>
      <c r="AH29" s="322"/>
      <c r="AI29" s="322"/>
      <c r="AJ29" s="322"/>
      <c r="AK29" s="322"/>
      <c r="AL29" s="322"/>
      <c r="AM29" s="322"/>
      <c r="AN29" s="322"/>
      <c r="AO29" s="322"/>
      <c r="AP29" s="322"/>
      <c r="AQ29" s="322"/>
      <c r="AR29" s="322"/>
      <c r="AS29" s="323"/>
      <c r="AT29" s="323"/>
      <c r="AU29" s="323"/>
      <c r="AV29" s="323"/>
      <c r="AW29" s="323"/>
      <c r="AX29" s="323"/>
      <c r="AY29" s="323"/>
      <c r="AZ29" s="323"/>
    </row>
    <row r="30" spans="1:52" x14ac:dyDescent="0.2">
      <c r="A30" s="56">
        <v>1</v>
      </c>
      <c r="B30" s="234" t="s">
        <v>77</v>
      </c>
      <c r="C30" s="238">
        <f>background_calculations!F42</f>
        <v>0</v>
      </c>
      <c r="D30" s="238">
        <f>background_calculations!G42</f>
        <v>0.10514018691588785</v>
      </c>
      <c r="E30" s="238">
        <f>background_calculations!H42</f>
        <v>0.10514018691588785</v>
      </c>
      <c r="F30" s="238">
        <f>background_calculations!I42</f>
        <v>0</v>
      </c>
      <c r="G30" s="238">
        <f>background_calculations!J42</f>
        <v>0</v>
      </c>
      <c r="H30" s="238">
        <f>background_calculations!K42</f>
        <v>0.10514018691588785</v>
      </c>
      <c r="I30" s="238">
        <f>background_calculations!L42</f>
        <v>0</v>
      </c>
      <c r="J30" s="238">
        <f>background_calculations!M42</f>
        <v>0.10514018691588785</v>
      </c>
      <c r="K30" s="238">
        <f>background_calculations!N42</f>
        <v>0.10514018691588785</v>
      </c>
      <c r="L30" s="238">
        <f>background_calculations!O42</f>
        <v>0</v>
      </c>
      <c r="M30" s="238">
        <f>background_calculations!P42</f>
        <v>0</v>
      </c>
      <c r="N30" s="238">
        <f>background_calculations!Q42</f>
        <v>0</v>
      </c>
      <c r="O30" s="238">
        <f>background_calculations!R42</f>
        <v>0.10514018691588785</v>
      </c>
      <c r="P30" s="238">
        <f>background_calculations!S42</f>
        <v>0.10514018691588785</v>
      </c>
      <c r="Q30" s="238">
        <f>background_calculations!T42</f>
        <v>0.10514018691588785</v>
      </c>
      <c r="R30" s="238">
        <f>background_calculations!U42</f>
        <v>0.10514018691588785</v>
      </c>
      <c r="S30" s="238">
        <f>background_calculations!V42</f>
        <v>0.10514018691588785</v>
      </c>
      <c r="T30" s="238">
        <f>background_calculations!W42</f>
        <v>0</v>
      </c>
      <c r="U30" s="238">
        <f>background_calculations!X42</f>
        <v>0.10514018691588785</v>
      </c>
      <c r="V30" s="238">
        <f>background_calculations!Y42</f>
        <v>0.10514018691588785</v>
      </c>
      <c r="W30" s="238">
        <f>background_calculations!Z42</f>
        <v>0.10514018691588785</v>
      </c>
      <c r="X30" s="238">
        <f>background_calculations!AA42</f>
        <v>0.10514018691588785</v>
      </c>
      <c r="Y30" s="238">
        <f>background_calculations!AB42</f>
        <v>0.10514018691588785</v>
      </c>
      <c r="Z30" s="238">
        <f>background_calculations!AC42</f>
        <v>0.10514018691588785</v>
      </c>
      <c r="AA30" s="239">
        <f>background_calculations!AD42</f>
        <v>0</v>
      </c>
      <c r="AB30" s="239">
        <f>background_calculations!AE42</f>
        <v>0</v>
      </c>
      <c r="AC30" s="239">
        <f>background_calculations!AF42</f>
        <v>0</v>
      </c>
      <c r="AD30" s="239">
        <f>background_calculations!AG42</f>
        <v>0.10514018691588785</v>
      </c>
      <c r="AE30" s="239">
        <f>background_calculations!AH42</f>
        <v>0</v>
      </c>
      <c r="AF30" s="239"/>
      <c r="AG30" s="239"/>
      <c r="AH30" s="239"/>
      <c r="AI30" s="239"/>
      <c r="AJ30" s="239"/>
      <c r="AK30" s="239"/>
      <c r="AL30" s="239"/>
      <c r="AM30" s="239"/>
      <c r="AN30" s="239"/>
      <c r="AO30" s="239"/>
      <c r="AP30" s="239"/>
      <c r="AQ30" s="239"/>
      <c r="AR30" s="239"/>
      <c r="AS30" s="239"/>
      <c r="AT30" s="239"/>
      <c r="AU30" s="239"/>
      <c r="AV30" s="239"/>
      <c r="AW30" s="239"/>
      <c r="AX30" s="239"/>
      <c r="AY30" s="239"/>
      <c r="AZ30" s="239"/>
    </row>
    <row r="31" spans="1:52" x14ac:dyDescent="0.2">
      <c r="A31" s="56">
        <v>2</v>
      </c>
      <c r="B31" s="178" t="s">
        <v>78</v>
      </c>
      <c r="C31" s="238">
        <f>background_calculations!F43</f>
        <v>7.0093457943925228E-2</v>
      </c>
      <c r="D31" s="238">
        <f>background_calculations!G43</f>
        <v>0.10514018691588785</v>
      </c>
      <c r="E31" s="238">
        <f>background_calculations!H43</f>
        <v>0.10514018691588785</v>
      </c>
      <c r="F31" s="238">
        <f>background_calculations!I43</f>
        <v>7.0093457943925228E-2</v>
      </c>
      <c r="G31" s="238">
        <f>background_calculations!J43</f>
        <v>3.5046728971962614E-2</v>
      </c>
      <c r="H31" s="238">
        <f>background_calculations!K43</f>
        <v>3.5046728971962614E-2</v>
      </c>
      <c r="I31" s="238">
        <f>background_calculations!L43</f>
        <v>3.5046728971962614E-2</v>
      </c>
      <c r="J31" s="238">
        <f>background_calculations!M43</f>
        <v>0.10514018691588785</v>
      </c>
      <c r="K31" s="238">
        <f>background_calculations!N43</f>
        <v>0.10514018691588785</v>
      </c>
      <c r="L31" s="238">
        <f>background_calculations!O43</f>
        <v>3.5046728971962614E-2</v>
      </c>
      <c r="M31" s="238">
        <f>background_calculations!P43</f>
        <v>0</v>
      </c>
      <c r="N31" s="238">
        <f>background_calculations!Q43</f>
        <v>3.5046728971962614E-2</v>
      </c>
      <c r="O31" s="238">
        <f>background_calculations!R43</f>
        <v>0.10514018691588785</v>
      </c>
      <c r="P31" s="238">
        <f>background_calculations!S43</f>
        <v>0.10514018691588785</v>
      </c>
      <c r="Q31" s="238">
        <f>background_calculations!T43</f>
        <v>0.10514018691588785</v>
      </c>
      <c r="R31" s="238">
        <f>background_calculations!U43</f>
        <v>0.10514018691588785</v>
      </c>
      <c r="S31" s="238">
        <f>background_calculations!V43</f>
        <v>0.10514018691588785</v>
      </c>
      <c r="T31" s="238">
        <f>background_calculations!W43</f>
        <v>7.0093457943925228E-2</v>
      </c>
      <c r="U31" s="238">
        <f>background_calculations!X43</f>
        <v>0.10514018691588785</v>
      </c>
      <c r="V31" s="238">
        <f>background_calculations!Y43</f>
        <v>0.10514018691588785</v>
      </c>
      <c r="W31" s="238">
        <f>background_calculations!Z43</f>
        <v>0.10514018691588785</v>
      </c>
      <c r="X31" s="238">
        <f>background_calculations!AA43</f>
        <v>0.10514018691588785</v>
      </c>
      <c r="Y31" s="238">
        <f>background_calculations!AB43</f>
        <v>0.10514018691588785</v>
      </c>
      <c r="Z31" s="238">
        <f>background_calculations!AC43</f>
        <v>7.0093457943925228E-2</v>
      </c>
      <c r="AA31" s="239">
        <f>background_calculations!AD43</f>
        <v>0.10514018691588785</v>
      </c>
      <c r="AB31" s="239">
        <f>background_calculations!AE43</f>
        <v>0.10514018691588785</v>
      </c>
      <c r="AC31" s="239">
        <f>background_calculations!AF43</f>
        <v>0.10514018691588785</v>
      </c>
      <c r="AD31" s="239">
        <f>background_calculations!AG43</f>
        <v>0.10514018691588785</v>
      </c>
      <c r="AE31" s="239">
        <f>background_calculations!AH43</f>
        <v>3.5046728971962614E-2</v>
      </c>
      <c r="AF31" s="239"/>
      <c r="AG31" s="239"/>
      <c r="AH31" s="239"/>
      <c r="AI31" s="239"/>
      <c r="AJ31" s="239"/>
      <c r="AK31" s="239"/>
      <c r="AL31" s="239"/>
      <c r="AM31" s="239"/>
      <c r="AN31" s="239"/>
      <c r="AO31" s="239"/>
      <c r="AP31" s="239"/>
      <c r="AQ31" s="239"/>
      <c r="AR31" s="239"/>
      <c r="AS31" s="239"/>
      <c r="AT31" s="239"/>
      <c r="AU31" s="239"/>
      <c r="AV31" s="239"/>
      <c r="AW31" s="239"/>
      <c r="AX31" s="239"/>
      <c r="AY31" s="239"/>
      <c r="AZ31" s="239"/>
    </row>
    <row r="32" spans="1:52" x14ac:dyDescent="0.2">
      <c r="A32" s="56">
        <v>3</v>
      </c>
      <c r="B32" s="234" t="s">
        <v>79</v>
      </c>
      <c r="C32" s="238">
        <f>background_calculations!F44</f>
        <v>0</v>
      </c>
      <c r="D32" s="238">
        <f>background_calculations!G44</f>
        <v>9.3457943925233641E-2</v>
      </c>
      <c r="E32" s="238">
        <f>background_calculations!H44</f>
        <v>9.3457943925233641E-2</v>
      </c>
      <c r="F32" s="238">
        <f>background_calculations!I44</f>
        <v>9.3457943925233641E-2</v>
      </c>
      <c r="G32" s="238">
        <f>background_calculations!J44</f>
        <v>9.3457943925233641E-2</v>
      </c>
      <c r="H32" s="238">
        <f>background_calculations!K44</f>
        <v>0</v>
      </c>
      <c r="I32" s="238">
        <f>background_calculations!L44</f>
        <v>0</v>
      </c>
      <c r="J32" s="238">
        <f>background_calculations!M44</f>
        <v>9.3457943925233641E-2</v>
      </c>
      <c r="K32" s="238">
        <f>background_calculations!N44</f>
        <v>0</v>
      </c>
      <c r="L32" s="238">
        <f>background_calculations!O44</f>
        <v>9.3457943925233641E-2</v>
      </c>
      <c r="M32" s="238">
        <f>background_calculations!P44</f>
        <v>9.3457943925233641E-2</v>
      </c>
      <c r="N32" s="238">
        <f>background_calculations!Q44</f>
        <v>0</v>
      </c>
      <c r="O32" s="238">
        <f>background_calculations!R44</f>
        <v>9.3457943925233641E-2</v>
      </c>
      <c r="P32" s="238">
        <f>background_calculations!S44</f>
        <v>9.3457943925233641E-2</v>
      </c>
      <c r="Q32" s="238">
        <f>background_calculations!T44</f>
        <v>9.3457943925233641E-2</v>
      </c>
      <c r="R32" s="238">
        <f>background_calculations!U44</f>
        <v>9.3457943925233641E-2</v>
      </c>
      <c r="S32" s="238">
        <f>background_calculations!V44</f>
        <v>9.3457943925233641E-2</v>
      </c>
      <c r="T32" s="238">
        <f>background_calculations!W44</f>
        <v>9.3457943925233641E-2</v>
      </c>
      <c r="U32" s="238">
        <f>background_calculations!X44</f>
        <v>0</v>
      </c>
      <c r="V32" s="238">
        <f>background_calculations!Y44</f>
        <v>0</v>
      </c>
      <c r="W32" s="238">
        <f>background_calculations!Z44</f>
        <v>9.3457943925233641E-2</v>
      </c>
      <c r="X32" s="238">
        <f>background_calculations!AA44</f>
        <v>9.3457943925233641E-2</v>
      </c>
      <c r="Y32" s="238">
        <f>background_calculations!AB44</f>
        <v>9.3457943925233641E-2</v>
      </c>
      <c r="Z32" s="238">
        <f>background_calculations!AC44</f>
        <v>9.3457943925233641E-2</v>
      </c>
      <c r="AA32" s="239">
        <f>background_calculations!AD44</f>
        <v>9.3457943925233641E-2</v>
      </c>
      <c r="AB32" s="239">
        <f>background_calculations!AE44</f>
        <v>9.3457943925233641E-2</v>
      </c>
      <c r="AC32" s="239">
        <f>background_calculations!AF44</f>
        <v>9.3457943925233641E-2</v>
      </c>
      <c r="AD32" s="239">
        <f>background_calculations!AG44</f>
        <v>9.3457943925233641E-2</v>
      </c>
      <c r="AE32" s="239">
        <f>background_calculations!AH44</f>
        <v>9.3457943925233641E-2</v>
      </c>
      <c r="AF32" s="239"/>
      <c r="AG32" s="239"/>
      <c r="AH32" s="239"/>
      <c r="AI32" s="239"/>
      <c r="AJ32" s="239"/>
      <c r="AK32" s="239"/>
      <c r="AL32" s="239"/>
      <c r="AM32" s="239"/>
      <c r="AN32" s="239"/>
      <c r="AO32" s="239"/>
      <c r="AP32" s="239"/>
      <c r="AQ32" s="239"/>
      <c r="AR32" s="239"/>
      <c r="AS32" s="239"/>
      <c r="AT32" s="239"/>
      <c r="AU32" s="239"/>
      <c r="AV32" s="239"/>
      <c r="AW32" s="239"/>
      <c r="AX32" s="239"/>
      <c r="AY32" s="239"/>
      <c r="AZ32" s="239"/>
    </row>
    <row r="33" spans="1:52" x14ac:dyDescent="0.2">
      <c r="A33" s="56">
        <v>4</v>
      </c>
      <c r="B33" s="234" t="s">
        <v>80</v>
      </c>
      <c r="C33" s="238">
        <f>background_calculations!F45</f>
        <v>3.8940809968847349E-2</v>
      </c>
      <c r="D33" s="238">
        <f>background_calculations!G45</f>
        <v>7.7881619937694699E-2</v>
      </c>
      <c r="E33" s="238">
        <f>background_calculations!H45</f>
        <v>7.7881619937694699E-2</v>
      </c>
      <c r="F33" s="238">
        <f>background_calculations!I45</f>
        <v>3.8940809968847349E-2</v>
      </c>
      <c r="G33" s="238">
        <f>background_calculations!J45</f>
        <v>0</v>
      </c>
      <c r="H33" s="238">
        <f>background_calculations!K45</f>
        <v>0.11682242990654206</v>
      </c>
      <c r="I33" s="238">
        <f>background_calculations!L45</f>
        <v>3.8940809968847349E-2</v>
      </c>
      <c r="J33" s="238">
        <f>background_calculations!M45</f>
        <v>0.11682242990654206</v>
      </c>
      <c r="K33" s="238">
        <f>background_calculations!N45</f>
        <v>0.11682242990654206</v>
      </c>
      <c r="L33" s="238">
        <f>background_calculations!O45</f>
        <v>7.7881619937694699E-2</v>
      </c>
      <c r="M33" s="238">
        <f>background_calculations!P45</f>
        <v>0</v>
      </c>
      <c r="N33" s="238">
        <f>background_calculations!Q45</f>
        <v>0</v>
      </c>
      <c r="O33" s="238">
        <f>background_calculations!R45</f>
        <v>7.7881619937694699E-2</v>
      </c>
      <c r="P33" s="238">
        <f>background_calculations!S45</f>
        <v>3.8940809968847349E-2</v>
      </c>
      <c r="Q33" s="238">
        <f>background_calculations!T45</f>
        <v>0.11682242990654206</v>
      </c>
      <c r="R33" s="238">
        <f>background_calculations!U45</f>
        <v>0.11682242990654206</v>
      </c>
      <c r="S33" s="238">
        <f>background_calculations!V45</f>
        <v>0.11682242990654206</v>
      </c>
      <c r="T33" s="238">
        <f>background_calculations!W45</f>
        <v>7.7881619937694699E-2</v>
      </c>
      <c r="U33" s="238">
        <f>background_calculations!X45</f>
        <v>7.7881619937694699E-2</v>
      </c>
      <c r="V33" s="238">
        <f>background_calculations!Y45</f>
        <v>7.7881619937694699E-2</v>
      </c>
      <c r="W33" s="238">
        <f>background_calculations!Z45</f>
        <v>7.7881619937694699E-2</v>
      </c>
      <c r="X33" s="238">
        <f>background_calculations!AA45</f>
        <v>7.7881619937694699E-2</v>
      </c>
      <c r="Y33" s="238">
        <f>background_calculations!AB45</f>
        <v>7.7881619937694699E-2</v>
      </c>
      <c r="Z33" s="238">
        <f>background_calculations!AC45</f>
        <v>7.7881619937694699E-2</v>
      </c>
      <c r="AA33" s="239">
        <f>background_calculations!AD45</f>
        <v>3.8940809968847349E-2</v>
      </c>
      <c r="AB33" s="239">
        <f>background_calculations!AE45</f>
        <v>7.7881619937694699E-2</v>
      </c>
      <c r="AC33" s="239">
        <f>background_calculations!AF45</f>
        <v>7.7881619937694699E-2</v>
      </c>
      <c r="AD33" s="239">
        <f>background_calculations!AG45</f>
        <v>7.7881619937694699E-2</v>
      </c>
      <c r="AE33" s="239">
        <f>background_calculations!AH45</f>
        <v>3.8940809968847349E-2</v>
      </c>
      <c r="AF33" s="239"/>
      <c r="AG33" s="239"/>
      <c r="AH33" s="239"/>
      <c r="AI33" s="239"/>
      <c r="AJ33" s="239"/>
      <c r="AK33" s="239"/>
      <c r="AL33" s="239"/>
      <c r="AM33" s="239"/>
      <c r="AN33" s="239"/>
      <c r="AO33" s="239"/>
      <c r="AP33" s="239"/>
      <c r="AQ33" s="239"/>
      <c r="AR33" s="239"/>
      <c r="AS33" s="239"/>
      <c r="AT33" s="239"/>
      <c r="AU33" s="239"/>
      <c r="AV33" s="239"/>
      <c r="AW33" s="239"/>
      <c r="AX33" s="239"/>
      <c r="AY33" s="239"/>
      <c r="AZ33" s="239"/>
    </row>
    <row r="34" spans="1:52" x14ac:dyDescent="0.2">
      <c r="A34" s="56">
        <v>5</v>
      </c>
      <c r="B34" s="235" t="s">
        <v>81</v>
      </c>
      <c r="C34" s="240">
        <f>background_calculations!F46</f>
        <v>0</v>
      </c>
      <c r="D34" s="240">
        <f>background_calculations!G46</f>
        <v>2.0443925233644859E-2</v>
      </c>
      <c r="E34" s="240">
        <f>background_calculations!H46</f>
        <v>0</v>
      </c>
      <c r="F34" s="240">
        <f>background_calculations!I46</f>
        <v>0</v>
      </c>
      <c r="G34" s="240">
        <f>background_calculations!J46</f>
        <v>2.0443925233644859E-2</v>
      </c>
      <c r="H34" s="240">
        <f>background_calculations!K46</f>
        <v>0</v>
      </c>
      <c r="I34" s="240">
        <f>background_calculations!L46</f>
        <v>2.0443925233644859E-2</v>
      </c>
      <c r="J34" s="240">
        <f>background_calculations!M46</f>
        <v>2.0443925233644859E-2</v>
      </c>
      <c r="K34" s="240">
        <f>background_calculations!N46</f>
        <v>0</v>
      </c>
      <c r="L34" s="240">
        <f>background_calculations!O46</f>
        <v>2.0443925233644859E-2</v>
      </c>
      <c r="M34" s="240">
        <f>background_calculations!P46</f>
        <v>2.0443925233644859E-2</v>
      </c>
      <c r="N34" s="240">
        <f>background_calculations!Q46</f>
        <v>2.0443925233644859E-2</v>
      </c>
      <c r="O34" s="240">
        <f>background_calculations!R46</f>
        <v>0</v>
      </c>
      <c r="P34" s="240">
        <f>background_calculations!S46</f>
        <v>2.0443925233644859E-2</v>
      </c>
      <c r="Q34" s="240">
        <f>background_calculations!T46</f>
        <v>2.0443925233644859E-2</v>
      </c>
      <c r="R34" s="240">
        <f>background_calculations!U46</f>
        <v>2.0443925233644859E-2</v>
      </c>
      <c r="S34" s="240">
        <f>background_calculations!V46</f>
        <v>4.0887850467289717E-2</v>
      </c>
      <c r="T34" s="240">
        <f>background_calculations!W46</f>
        <v>0</v>
      </c>
      <c r="U34" s="240">
        <f>background_calculations!X46</f>
        <v>0</v>
      </c>
      <c r="V34" s="240">
        <f>background_calculations!Y46</f>
        <v>2.0443925233644859E-2</v>
      </c>
      <c r="W34" s="240">
        <f>background_calculations!Z46</f>
        <v>0</v>
      </c>
      <c r="X34" s="240">
        <f>background_calculations!AA46</f>
        <v>2.0443925233644859E-2</v>
      </c>
      <c r="Y34" s="240">
        <f>background_calculations!AB46</f>
        <v>2.0443925233644859E-2</v>
      </c>
      <c r="Z34" s="240">
        <f>background_calculations!AC46</f>
        <v>2.0443925233644859E-2</v>
      </c>
      <c r="AA34" s="241">
        <f>background_calculations!AD46</f>
        <v>0</v>
      </c>
      <c r="AB34" s="241">
        <f>background_calculations!AE46</f>
        <v>0</v>
      </c>
      <c r="AC34" s="241">
        <f>background_calculations!AF46</f>
        <v>2.0443925233644859E-2</v>
      </c>
      <c r="AD34" s="241">
        <f>background_calculations!AG46</f>
        <v>0</v>
      </c>
      <c r="AE34" s="241">
        <f>background_calculations!AH46</f>
        <v>2.0443925233644859E-2</v>
      </c>
      <c r="AF34" s="241"/>
      <c r="AG34" s="241"/>
      <c r="AH34" s="241"/>
      <c r="AI34" s="241"/>
      <c r="AJ34" s="241"/>
      <c r="AK34" s="241"/>
      <c r="AL34" s="241"/>
      <c r="AM34" s="241"/>
      <c r="AN34" s="241"/>
      <c r="AO34" s="241"/>
      <c r="AP34" s="241"/>
      <c r="AQ34" s="241"/>
      <c r="AR34" s="241"/>
      <c r="AS34" s="241"/>
      <c r="AT34" s="241"/>
      <c r="AU34" s="241"/>
      <c r="AV34" s="241"/>
      <c r="AW34" s="241"/>
      <c r="AX34" s="241"/>
      <c r="AY34" s="241"/>
      <c r="AZ34" s="241"/>
    </row>
    <row r="35" spans="1:52" s="26" customFormat="1" x14ac:dyDescent="0.2">
      <c r="A35" s="56">
        <v>6</v>
      </c>
      <c r="B35" s="235" t="s">
        <v>82</v>
      </c>
      <c r="C35" s="240">
        <f>background_calculations!F47</f>
        <v>3.1152647975077878E-2</v>
      </c>
      <c r="D35" s="240">
        <f>background_calculations!G47</f>
        <v>4.6728971962616821E-2</v>
      </c>
      <c r="E35" s="240">
        <f>background_calculations!H47</f>
        <v>3.1152647975077878E-2</v>
      </c>
      <c r="F35" s="240">
        <f>background_calculations!I47</f>
        <v>1.5576323987538939E-2</v>
      </c>
      <c r="G35" s="240">
        <f>background_calculations!J47</f>
        <v>1.5576323987538939E-2</v>
      </c>
      <c r="H35" s="240">
        <f>background_calculations!K47</f>
        <v>4.6728971962616821E-2</v>
      </c>
      <c r="I35" s="240">
        <f>background_calculations!L47</f>
        <v>3.1152647975077878E-2</v>
      </c>
      <c r="J35" s="240">
        <f>background_calculations!M47</f>
        <v>3.1152647975077878E-2</v>
      </c>
      <c r="K35" s="240">
        <f>background_calculations!N47</f>
        <v>0</v>
      </c>
      <c r="L35" s="240">
        <f>background_calculations!O47</f>
        <v>3.1152647975077878E-2</v>
      </c>
      <c r="M35" s="240">
        <f>background_calculations!P47</f>
        <v>1.5576323987538939E-2</v>
      </c>
      <c r="N35" s="240">
        <f>background_calculations!Q47</f>
        <v>1.5576323987538939E-2</v>
      </c>
      <c r="O35" s="240">
        <f>background_calculations!R47</f>
        <v>4.6728971962616821E-2</v>
      </c>
      <c r="P35" s="240">
        <f>background_calculations!S47</f>
        <v>1.5576323987538939E-2</v>
      </c>
      <c r="Q35" s="240">
        <f>background_calculations!T47</f>
        <v>4.6728971962616821E-2</v>
      </c>
      <c r="R35" s="240">
        <f>background_calculations!U47</f>
        <v>4.6728971962616821E-2</v>
      </c>
      <c r="S35" s="240">
        <f>background_calculations!V47</f>
        <v>3.1152647975077878E-2</v>
      </c>
      <c r="T35" s="240">
        <f>background_calculations!W47</f>
        <v>0</v>
      </c>
      <c r="U35" s="240">
        <f>background_calculations!X47</f>
        <v>4.6728971962616821E-2</v>
      </c>
      <c r="V35" s="240">
        <f>background_calculations!Y47</f>
        <v>3.1152647975077878E-2</v>
      </c>
      <c r="W35" s="240">
        <f>background_calculations!Z47</f>
        <v>1.5576323987538939E-2</v>
      </c>
      <c r="X35" s="240">
        <f>background_calculations!AA47</f>
        <v>4.6728971962616821E-2</v>
      </c>
      <c r="Y35" s="240">
        <f>background_calculations!AB47</f>
        <v>1.5576323987538939E-2</v>
      </c>
      <c r="Z35" s="240">
        <f>background_calculations!AC47</f>
        <v>3.1152647975077878E-2</v>
      </c>
      <c r="AA35" s="241">
        <f>background_calculations!AD47</f>
        <v>1.5576323987538939E-2</v>
      </c>
      <c r="AB35" s="241">
        <f>background_calculations!AE47</f>
        <v>3.1152647975077878E-2</v>
      </c>
      <c r="AC35" s="241">
        <f>background_calculations!AF47</f>
        <v>4.6728971962616821E-2</v>
      </c>
      <c r="AD35" s="241">
        <f>background_calculations!AG47</f>
        <v>3.1152647975077878E-2</v>
      </c>
      <c r="AE35" s="241">
        <f>background_calculations!AH47</f>
        <v>1.5576323987538939E-2</v>
      </c>
      <c r="AF35" s="241"/>
      <c r="AG35" s="241"/>
      <c r="AH35" s="241"/>
      <c r="AI35" s="241"/>
      <c r="AJ35" s="241"/>
      <c r="AK35" s="241"/>
      <c r="AL35" s="241"/>
      <c r="AM35" s="241"/>
      <c r="AN35" s="241"/>
      <c r="AO35" s="241"/>
      <c r="AP35" s="241"/>
      <c r="AQ35" s="241"/>
      <c r="AR35" s="241"/>
      <c r="AS35" s="241"/>
      <c r="AT35" s="241"/>
      <c r="AU35" s="241"/>
      <c r="AV35" s="241"/>
      <c r="AW35" s="241"/>
      <c r="AX35" s="241"/>
      <c r="AY35" s="241"/>
      <c r="AZ35" s="241"/>
    </row>
    <row r="36" spans="1:52" x14ac:dyDescent="0.2">
      <c r="A36" s="56">
        <v>7</v>
      </c>
      <c r="B36" s="234" t="s">
        <v>83</v>
      </c>
      <c r="C36" s="238">
        <f>background_calculations!F48</f>
        <v>0</v>
      </c>
      <c r="D36" s="238">
        <f>background_calculations!G48</f>
        <v>0</v>
      </c>
      <c r="E36" s="238">
        <f>background_calculations!H48</f>
        <v>0</v>
      </c>
      <c r="F36" s="238">
        <f>background_calculations!I48</f>
        <v>0</v>
      </c>
      <c r="G36" s="238">
        <f>background_calculations!J48</f>
        <v>0</v>
      </c>
      <c r="H36" s="238">
        <f>background_calculations!K48</f>
        <v>0</v>
      </c>
      <c r="I36" s="238">
        <f>background_calculations!L48</f>
        <v>0</v>
      </c>
      <c r="J36" s="238">
        <f>background_calculations!M48</f>
        <v>0</v>
      </c>
      <c r="K36" s="238">
        <f>background_calculations!N48</f>
        <v>0</v>
      </c>
      <c r="L36" s="238">
        <f>background_calculations!O48</f>
        <v>0</v>
      </c>
      <c r="M36" s="238">
        <f>background_calculations!P48</f>
        <v>0</v>
      </c>
      <c r="N36" s="238">
        <f>background_calculations!Q48</f>
        <v>0</v>
      </c>
      <c r="O36" s="238">
        <f>background_calculations!R48</f>
        <v>0</v>
      </c>
      <c r="P36" s="238">
        <f>background_calculations!S48</f>
        <v>0</v>
      </c>
      <c r="Q36" s="238">
        <f>background_calculations!T48</f>
        <v>0</v>
      </c>
      <c r="R36" s="238">
        <f>background_calculations!U48</f>
        <v>0</v>
      </c>
      <c r="S36" s="238">
        <f>background_calculations!V48</f>
        <v>0</v>
      </c>
      <c r="T36" s="238">
        <f>background_calculations!W48</f>
        <v>0</v>
      </c>
      <c r="U36" s="238">
        <f>background_calculations!X48</f>
        <v>0</v>
      </c>
      <c r="V36" s="238">
        <f>background_calculations!Y48</f>
        <v>0</v>
      </c>
      <c r="W36" s="238">
        <f>background_calculations!Z48</f>
        <v>0</v>
      </c>
      <c r="X36" s="238">
        <f>background_calculations!AA48</f>
        <v>0</v>
      </c>
      <c r="Y36" s="238">
        <f>background_calculations!AB48</f>
        <v>0</v>
      </c>
      <c r="Z36" s="238">
        <f>background_calculations!AC48</f>
        <v>0</v>
      </c>
      <c r="AA36" s="239">
        <f>background_calculations!AD48</f>
        <v>0</v>
      </c>
      <c r="AB36" s="239">
        <f>background_calculations!AE48</f>
        <v>0</v>
      </c>
      <c r="AC36" s="239">
        <f>background_calculations!AF48</f>
        <v>0</v>
      </c>
      <c r="AD36" s="239">
        <f>background_calculations!AG48</f>
        <v>0</v>
      </c>
      <c r="AE36" s="239">
        <f>background_calculations!AH48</f>
        <v>0</v>
      </c>
      <c r="AF36" s="239"/>
      <c r="AG36" s="239"/>
      <c r="AH36" s="239"/>
      <c r="AI36" s="239"/>
      <c r="AJ36" s="239"/>
      <c r="AK36" s="239"/>
      <c r="AL36" s="239"/>
      <c r="AM36" s="239"/>
      <c r="AN36" s="239"/>
      <c r="AO36" s="239"/>
      <c r="AP36" s="239"/>
      <c r="AQ36" s="239"/>
      <c r="AR36" s="239"/>
      <c r="AS36" s="239"/>
      <c r="AT36" s="239"/>
      <c r="AU36" s="239"/>
      <c r="AV36" s="239"/>
      <c r="AW36" s="239"/>
      <c r="AX36" s="239"/>
      <c r="AY36" s="239"/>
      <c r="AZ36" s="239"/>
    </row>
    <row r="37" spans="1:52" x14ac:dyDescent="0.2">
      <c r="A37" s="56">
        <v>8</v>
      </c>
      <c r="B37" s="234" t="s">
        <v>84</v>
      </c>
      <c r="C37" s="238">
        <f>background_calculations!F49</f>
        <v>0</v>
      </c>
      <c r="D37" s="238">
        <f>background_calculations!G49</f>
        <v>0</v>
      </c>
      <c r="E37" s="238">
        <f>background_calculations!H49</f>
        <v>0</v>
      </c>
      <c r="F37" s="238">
        <f>background_calculations!I49</f>
        <v>0</v>
      </c>
      <c r="G37" s="238">
        <f>background_calculations!J49</f>
        <v>0</v>
      </c>
      <c r="H37" s="238">
        <f>background_calculations!K49</f>
        <v>0</v>
      </c>
      <c r="I37" s="238">
        <f>background_calculations!L49</f>
        <v>0</v>
      </c>
      <c r="J37" s="238">
        <f>background_calculations!M49</f>
        <v>0</v>
      </c>
      <c r="K37" s="238">
        <f>background_calculations!N49</f>
        <v>0</v>
      </c>
      <c r="L37" s="238">
        <f>background_calculations!O49</f>
        <v>0</v>
      </c>
      <c r="M37" s="238">
        <f>background_calculations!P49</f>
        <v>0</v>
      </c>
      <c r="N37" s="238">
        <f>background_calculations!Q49</f>
        <v>0</v>
      </c>
      <c r="O37" s="238">
        <f>background_calculations!R49</f>
        <v>0</v>
      </c>
      <c r="P37" s="238">
        <f>background_calculations!S49</f>
        <v>0</v>
      </c>
      <c r="Q37" s="238">
        <f>background_calculations!T49</f>
        <v>0</v>
      </c>
      <c r="R37" s="238">
        <f>background_calculations!U49</f>
        <v>0</v>
      </c>
      <c r="S37" s="238">
        <f>background_calculations!V49</f>
        <v>0</v>
      </c>
      <c r="T37" s="238">
        <f>background_calculations!W49</f>
        <v>0</v>
      </c>
      <c r="U37" s="238">
        <f>background_calculations!X49</f>
        <v>0</v>
      </c>
      <c r="V37" s="238">
        <f>background_calculations!Y49</f>
        <v>0</v>
      </c>
      <c r="W37" s="238">
        <f>background_calculations!Z49</f>
        <v>0</v>
      </c>
      <c r="X37" s="238">
        <f>background_calculations!AA49</f>
        <v>0</v>
      </c>
      <c r="Y37" s="238">
        <f>background_calculations!AB49</f>
        <v>0</v>
      </c>
      <c r="Z37" s="238">
        <f>background_calculations!AC49</f>
        <v>0</v>
      </c>
      <c r="AA37" s="239">
        <f>background_calculations!AD49</f>
        <v>0</v>
      </c>
      <c r="AB37" s="239">
        <f>background_calculations!AE49</f>
        <v>0</v>
      </c>
      <c r="AC37" s="239">
        <f>background_calculations!AF49</f>
        <v>0</v>
      </c>
      <c r="AD37" s="239">
        <f>background_calculations!AG49</f>
        <v>0</v>
      </c>
      <c r="AE37" s="239">
        <f>background_calculations!AH49</f>
        <v>0</v>
      </c>
      <c r="AF37" s="239"/>
      <c r="AG37" s="239"/>
      <c r="AH37" s="239"/>
      <c r="AI37" s="239"/>
      <c r="AJ37" s="239"/>
      <c r="AK37" s="239"/>
      <c r="AL37" s="239"/>
      <c r="AM37" s="239"/>
      <c r="AN37" s="239"/>
      <c r="AO37" s="239"/>
      <c r="AP37" s="239"/>
      <c r="AQ37" s="239"/>
      <c r="AR37" s="239"/>
      <c r="AS37" s="239"/>
      <c r="AT37" s="239"/>
      <c r="AU37" s="239"/>
      <c r="AV37" s="239"/>
      <c r="AW37" s="239"/>
      <c r="AX37" s="239"/>
      <c r="AY37" s="239"/>
      <c r="AZ37" s="239"/>
    </row>
    <row r="38" spans="1:52" x14ac:dyDescent="0.2">
      <c r="A38" s="56">
        <v>9</v>
      </c>
      <c r="B38" s="234" t="s">
        <v>85</v>
      </c>
      <c r="C38" s="238">
        <f>background_calculations!F50</f>
        <v>0</v>
      </c>
      <c r="D38" s="238">
        <f>background_calculations!G50</f>
        <v>0</v>
      </c>
      <c r="E38" s="238">
        <f>background_calculations!H50</f>
        <v>0</v>
      </c>
      <c r="F38" s="238">
        <f>background_calculations!I50</f>
        <v>0</v>
      </c>
      <c r="G38" s="238">
        <f>background_calculations!J50</f>
        <v>0</v>
      </c>
      <c r="H38" s="238">
        <f>background_calculations!K50</f>
        <v>0</v>
      </c>
      <c r="I38" s="238">
        <f>background_calculations!L50</f>
        <v>0</v>
      </c>
      <c r="J38" s="238">
        <f>background_calculations!M50</f>
        <v>0</v>
      </c>
      <c r="K38" s="238">
        <f>background_calculations!N50</f>
        <v>0</v>
      </c>
      <c r="L38" s="238">
        <f>background_calculations!O50</f>
        <v>0</v>
      </c>
      <c r="M38" s="238">
        <f>background_calculations!P50</f>
        <v>0</v>
      </c>
      <c r="N38" s="238">
        <f>background_calculations!Q50</f>
        <v>0</v>
      </c>
      <c r="O38" s="238">
        <f>background_calculations!R50</f>
        <v>0</v>
      </c>
      <c r="P38" s="238">
        <f>background_calculations!S50</f>
        <v>0</v>
      </c>
      <c r="Q38" s="238">
        <f>background_calculations!T50</f>
        <v>0</v>
      </c>
      <c r="R38" s="238">
        <f>background_calculations!U50</f>
        <v>0</v>
      </c>
      <c r="S38" s="238">
        <f>background_calculations!V50</f>
        <v>0</v>
      </c>
      <c r="T38" s="238">
        <f>background_calculations!W50</f>
        <v>0</v>
      </c>
      <c r="U38" s="238">
        <f>background_calculations!X50</f>
        <v>0</v>
      </c>
      <c r="V38" s="238">
        <f>background_calculations!Y50</f>
        <v>0</v>
      </c>
      <c r="W38" s="238">
        <f>background_calculations!Z50</f>
        <v>0</v>
      </c>
      <c r="X38" s="238">
        <f>background_calculations!AA50</f>
        <v>0</v>
      </c>
      <c r="Y38" s="238">
        <f>background_calculations!AB50</f>
        <v>0</v>
      </c>
      <c r="Z38" s="238">
        <f>background_calculations!AC50</f>
        <v>0</v>
      </c>
      <c r="AA38" s="239">
        <f>background_calculations!AD50</f>
        <v>0</v>
      </c>
      <c r="AB38" s="239">
        <f>background_calculations!AE50</f>
        <v>0</v>
      </c>
      <c r="AC38" s="239">
        <f>background_calculations!AF50</f>
        <v>0</v>
      </c>
      <c r="AD38" s="239">
        <f>background_calculations!AG50</f>
        <v>0</v>
      </c>
      <c r="AE38" s="239">
        <f>background_calculations!AH50</f>
        <v>0</v>
      </c>
      <c r="AF38" s="239"/>
      <c r="AG38" s="239"/>
      <c r="AH38" s="239"/>
      <c r="AI38" s="239"/>
      <c r="AJ38" s="239"/>
      <c r="AK38" s="239"/>
      <c r="AL38" s="239"/>
      <c r="AM38" s="239"/>
      <c r="AN38" s="239"/>
      <c r="AO38" s="239"/>
      <c r="AP38" s="239"/>
      <c r="AQ38" s="239"/>
      <c r="AR38" s="239"/>
      <c r="AS38" s="239"/>
      <c r="AT38" s="239"/>
      <c r="AU38" s="239"/>
      <c r="AV38" s="239"/>
      <c r="AW38" s="239"/>
      <c r="AX38" s="239"/>
      <c r="AY38" s="239"/>
      <c r="AZ38" s="239"/>
    </row>
    <row r="39" spans="1:52" x14ac:dyDescent="0.2">
      <c r="A39" s="56">
        <v>10</v>
      </c>
      <c r="B39" s="235" t="s">
        <v>86</v>
      </c>
      <c r="C39" s="240">
        <f>background_calculations!F51</f>
        <v>3.1152647975077878E-2</v>
      </c>
      <c r="D39" s="240">
        <f>background_calculations!G51</f>
        <v>6.2305295950155756E-2</v>
      </c>
      <c r="E39" s="240">
        <f>background_calculations!H51</f>
        <v>6.2305295950155756E-2</v>
      </c>
      <c r="F39" s="240">
        <f>background_calculations!I51</f>
        <v>0</v>
      </c>
      <c r="G39" s="240">
        <f>background_calculations!J51</f>
        <v>0</v>
      </c>
      <c r="H39" s="240">
        <f>background_calculations!K51</f>
        <v>0</v>
      </c>
      <c r="I39" s="240">
        <f>background_calculations!L51</f>
        <v>3.1152647975077878E-2</v>
      </c>
      <c r="J39" s="240">
        <f>background_calculations!M51</f>
        <v>3.1152647975077878E-2</v>
      </c>
      <c r="K39" s="240">
        <f>background_calculations!N51</f>
        <v>0</v>
      </c>
      <c r="L39" s="240">
        <f>background_calculations!O51</f>
        <v>3.1152647975077878E-2</v>
      </c>
      <c r="M39" s="240">
        <f>background_calculations!P51</f>
        <v>0</v>
      </c>
      <c r="N39" s="240">
        <f>background_calculations!Q51</f>
        <v>0</v>
      </c>
      <c r="O39" s="240">
        <f>background_calculations!R51</f>
        <v>0</v>
      </c>
      <c r="P39" s="240">
        <f>background_calculations!S51</f>
        <v>0</v>
      </c>
      <c r="Q39" s="240">
        <f>background_calculations!T51</f>
        <v>6.2305295950155756E-2</v>
      </c>
      <c r="R39" s="240">
        <f>background_calculations!U51</f>
        <v>6.2305295950155756E-2</v>
      </c>
      <c r="S39" s="240">
        <f>background_calculations!V51</f>
        <v>0</v>
      </c>
      <c r="T39" s="240">
        <f>background_calculations!W51</f>
        <v>6.2305295950155756E-2</v>
      </c>
      <c r="U39" s="240">
        <f>background_calculations!X51</f>
        <v>0</v>
      </c>
      <c r="V39" s="240">
        <f>background_calculations!Y51</f>
        <v>3.1152647975077878E-2</v>
      </c>
      <c r="W39" s="240">
        <f>background_calculations!Z51</f>
        <v>6.2305295950155756E-2</v>
      </c>
      <c r="X39" s="240">
        <f>background_calculations!AA51</f>
        <v>6.2305295950155756E-2</v>
      </c>
      <c r="Y39" s="240">
        <f>background_calculations!AB51</f>
        <v>0</v>
      </c>
      <c r="Z39" s="240">
        <f>background_calculations!AC51</f>
        <v>0</v>
      </c>
      <c r="AA39" s="241">
        <f>background_calculations!AD51</f>
        <v>3.1152647975077878E-2</v>
      </c>
      <c r="AB39" s="241">
        <f>background_calculations!AE51</f>
        <v>9.3457943925233641E-2</v>
      </c>
      <c r="AC39" s="241">
        <f>background_calculations!AF51</f>
        <v>3.1152647975077878E-2</v>
      </c>
      <c r="AD39" s="241">
        <f>background_calculations!AG51</f>
        <v>0</v>
      </c>
      <c r="AE39" s="241">
        <f>background_calculations!AH51</f>
        <v>3.1152647975077878E-2</v>
      </c>
      <c r="AF39" s="241"/>
      <c r="AG39" s="241"/>
      <c r="AH39" s="241"/>
      <c r="AI39" s="241"/>
      <c r="AJ39" s="241"/>
      <c r="AK39" s="241"/>
      <c r="AL39" s="241"/>
      <c r="AM39" s="241"/>
      <c r="AN39" s="241"/>
      <c r="AO39" s="241"/>
      <c r="AP39" s="241"/>
      <c r="AQ39" s="241"/>
      <c r="AR39" s="241"/>
      <c r="AS39" s="241"/>
      <c r="AT39" s="241"/>
      <c r="AU39" s="241"/>
      <c r="AV39" s="241"/>
      <c r="AW39" s="241"/>
      <c r="AX39" s="241"/>
      <c r="AY39" s="241"/>
      <c r="AZ39" s="241"/>
    </row>
    <row r="40" spans="1:52" x14ac:dyDescent="0.2">
      <c r="A40" s="56">
        <v>11</v>
      </c>
      <c r="B40" s="235" t="s">
        <v>87</v>
      </c>
      <c r="C40" s="240">
        <f>background_calculations!F52</f>
        <v>0</v>
      </c>
      <c r="D40" s="240">
        <f>background_calculations!G52</f>
        <v>0</v>
      </c>
      <c r="E40" s="240">
        <f>background_calculations!H52</f>
        <v>0</v>
      </c>
      <c r="F40" s="240">
        <f>background_calculations!I52</f>
        <v>0</v>
      </c>
      <c r="G40" s="240">
        <f>background_calculations!J52</f>
        <v>0</v>
      </c>
      <c r="H40" s="240">
        <f>background_calculations!K52</f>
        <v>0</v>
      </c>
      <c r="I40" s="240">
        <f>background_calculations!L52</f>
        <v>0</v>
      </c>
      <c r="J40" s="240">
        <f>background_calculations!M52</f>
        <v>0</v>
      </c>
      <c r="K40" s="240">
        <f>background_calculations!N52</f>
        <v>0</v>
      </c>
      <c r="L40" s="240">
        <f>background_calculations!O52</f>
        <v>0</v>
      </c>
      <c r="M40" s="240">
        <f>background_calculations!P52</f>
        <v>0</v>
      </c>
      <c r="N40" s="240">
        <f>background_calculations!Q52</f>
        <v>0</v>
      </c>
      <c r="O40" s="240">
        <f>background_calculations!R52</f>
        <v>0</v>
      </c>
      <c r="P40" s="240">
        <f>background_calculations!S52</f>
        <v>0</v>
      </c>
      <c r="Q40" s="240">
        <f>background_calculations!T52</f>
        <v>0</v>
      </c>
      <c r="R40" s="240">
        <f>background_calculations!U52</f>
        <v>0</v>
      </c>
      <c r="S40" s="240">
        <f>background_calculations!V52</f>
        <v>0</v>
      </c>
      <c r="T40" s="240">
        <f>background_calculations!W52</f>
        <v>0</v>
      </c>
      <c r="U40" s="240">
        <f>background_calculations!X52</f>
        <v>0</v>
      </c>
      <c r="V40" s="240">
        <f>background_calculations!Y52</f>
        <v>0</v>
      </c>
      <c r="W40" s="240">
        <f>background_calculations!Z52</f>
        <v>0</v>
      </c>
      <c r="X40" s="240">
        <f>background_calculations!AA52</f>
        <v>0</v>
      </c>
      <c r="Y40" s="240">
        <f>background_calculations!AB52</f>
        <v>0</v>
      </c>
      <c r="Z40" s="240">
        <f>background_calculations!AC52</f>
        <v>0</v>
      </c>
      <c r="AA40" s="241">
        <f>background_calculations!AD52</f>
        <v>0</v>
      </c>
      <c r="AB40" s="241">
        <f>background_calculations!AE52</f>
        <v>0</v>
      </c>
      <c r="AC40" s="241">
        <f>background_calculations!AF52</f>
        <v>0</v>
      </c>
      <c r="AD40" s="241">
        <f>background_calculations!AG52</f>
        <v>0</v>
      </c>
      <c r="AE40" s="241">
        <f>background_calculations!AH52</f>
        <v>0</v>
      </c>
      <c r="AF40" s="241"/>
      <c r="AG40" s="241"/>
      <c r="AH40" s="241"/>
      <c r="AI40" s="241"/>
      <c r="AJ40" s="241"/>
      <c r="AK40" s="241"/>
      <c r="AL40" s="241"/>
      <c r="AM40" s="241"/>
      <c r="AN40" s="241"/>
      <c r="AO40" s="241"/>
      <c r="AP40" s="241"/>
      <c r="AQ40" s="241"/>
      <c r="AR40" s="241"/>
      <c r="AS40" s="241"/>
      <c r="AT40" s="241"/>
      <c r="AU40" s="241"/>
      <c r="AV40" s="241"/>
      <c r="AW40" s="241"/>
      <c r="AX40" s="241"/>
      <c r="AY40" s="241"/>
      <c r="AZ40" s="241"/>
    </row>
    <row r="41" spans="1:52" x14ac:dyDescent="0.2">
      <c r="A41" s="56">
        <v>12</v>
      </c>
      <c r="B41" s="236" t="s">
        <v>88</v>
      </c>
      <c r="C41" s="238">
        <f>background_calculations!F53</f>
        <v>0</v>
      </c>
      <c r="D41" s="238">
        <f>background_calculations!G53</f>
        <v>3.8940809968847349E-2</v>
      </c>
      <c r="E41" s="238">
        <f>background_calculations!H53</f>
        <v>0</v>
      </c>
      <c r="F41" s="238">
        <f>background_calculations!I53</f>
        <v>1.9470404984423675E-2</v>
      </c>
      <c r="G41" s="238">
        <f>background_calculations!J53</f>
        <v>0</v>
      </c>
      <c r="H41" s="238">
        <f>background_calculations!K53</f>
        <v>0</v>
      </c>
      <c r="I41" s="238">
        <f>background_calculations!L53</f>
        <v>0</v>
      </c>
      <c r="J41" s="238">
        <f>background_calculations!M53</f>
        <v>0</v>
      </c>
      <c r="K41" s="238">
        <f>background_calculations!N53</f>
        <v>0</v>
      </c>
      <c r="L41" s="238">
        <f>background_calculations!O53</f>
        <v>0</v>
      </c>
      <c r="M41" s="238">
        <f>background_calculations!P53</f>
        <v>1.9470404984423675E-2</v>
      </c>
      <c r="N41" s="238">
        <f>background_calculations!Q53</f>
        <v>0</v>
      </c>
      <c r="O41" s="238">
        <f>background_calculations!R53</f>
        <v>0</v>
      </c>
      <c r="P41" s="238">
        <f>background_calculations!S53</f>
        <v>3.8940809968847349E-2</v>
      </c>
      <c r="Q41" s="238">
        <f>background_calculations!T53</f>
        <v>3.8940809968847349E-2</v>
      </c>
      <c r="R41" s="238">
        <f>background_calculations!U53</f>
        <v>3.8940809968847349E-2</v>
      </c>
      <c r="S41" s="238">
        <f>background_calculations!V53</f>
        <v>0</v>
      </c>
      <c r="T41" s="238">
        <f>background_calculations!W53</f>
        <v>5.8411214953271028E-2</v>
      </c>
      <c r="U41" s="238">
        <f>background_calculations!X53</f>
        <v>0</v>
      </c>
      <c r="V41" s="238">
        <f>background_calculations!Y53</f>
        <v>1.9470404984423675E-2</v>
      </c>
      <c r="W41" s="238">
        <f>background_calculations!Z53</f>
        <v>5.8411214953271028E-2</v>
      </c>
      <c r="X41" s="238">
        <f>background_calculations!AA53</f>
        <v>0</v>
      </c>
      <c r="Y41" s="238">
        <f>background_calculations!AB53</f>
        <v>1.9470404984423675E-2</v>
      </c>
      <c r="Z41" s="238">
        <f>background_calculations!AC53</f>
        <v>5.8411214953271028E-2</v>
      </c>
      <c r="AA41" s="239">
        <f>background_calculations!AD53</f>
        <v>0</v>
      </c>
      <c r="AB41" s="239">
        <f>background_calculations!AE53</f>
        <v>0</v>
      </c>
      <c r="AC41" s="239">
        <f>background_calculations!AF53</f>
        <v>0</v>
      </c>
      <c r="AD41" s="239">
        <f>background_calculations!AG53</f>
        <v>3.8940809968847349E-2</v>
      </c>
      <c r="AE41" s="239">
        <f>background_calculations!AH53</f>
        <v>1.9470404984423675E-2</v>
      </c>
      <c r="AF41" s="239"/>
      <c r="AG41" s="239"/>
      <c r="AH41" s="239"/>
      <c r="AI41" s="239"/>
      <c r="AJ41" s="239"/>
      <c r="AK41" s="239"/>
      <c r="AL41" s="239"/>
      <c r="AM41" s="239"/>
      <c r="AN41" s="239"/>
      <c r="AO41" s="239"/>
      <c r="AP41" s="239"/>
      <c r="AQ41" s="239"/>
      <c r="AR41" s="239"/>
      <c r="AS41" s="239"/>
      <c r="AT41" s="239"/>
      <c r="AU41" s="239"/>
      <c r="AV41" s="239"/>
      <c r="AW41" s="239"/>
      <c r="AX41" s="239"/>
      <c r="AY41" s="239"/>
      <c r="AZ41" s="239"/>
    </row>
    <row r="42" spans="1:52" x14ac:dyDescent="0.2">
      <c r="A42" s="56">
        <v>13</v>
      </c>
      <c r="B42" s="234" t="s">
        <v>89</v>
      </c>
      <c r="C42" s="238">
        <f>background_calculations!F54</f>
        <v>0</v>
      </c>
      <c r="D42" s="238">
        <f>background_calculations!G54</f>
        <v>5.8411214953271028E-2</v>
      </c>
      <c r="E42" s="238">
        <f>background_calculations!H54</f>
        <v>5.8411214953271028E-2</v>
      </c>
      <c r="F42" s="238">
        <f>background_calculations!I54</f>
        <v>3.8940809968847349E-2</v>
      </c>
      <c r="G42" s="238">
        <f>background_calculations!J54</f>
        <v>0</v>
      </c>
      <c r="H42" s="238">
        <f>background_calculations!K54</f>
        <v>0</v>
      </c>
      <c r="I42" s="238">
        <f>background_calculations!L54</f>
        <v>0</v>
      </c>
      <c r="J42" s="238">
        <f>background_calculations!M54</f>
        <v>0</v>
      </c>
      <c r="K42" s="238">
        <f>background_calculations!N54</f>
        <v>0</v>
      </c>
      <c r="L42" s="238">
        <f>background_calculations!O54</f>
        <v>0</v>
      </c>
      <c r="M42" s="238">
        <f>background_calculations!P54</f>
        <v>0</v>
      </c>
      <c r="N42" s="238">
        <f>background_calculations!Q54</f>
        <v>0</v>
      </c>
      <c r="O42" s="238">
        <f>background_calculations!R54</f>
        <v>5.8411214953271028E-2</v>
      </c>
      <c r="P42" s="238">
        <f>background_calculations!S54</f>
        <v>3.8940809968847349E-2</v>
      </c>
      <c r="Q42" s="238">
        <f>background_calculations!T54</f>
        <v>5.8411214953271028E-2</v>
      </c>
      <c r="R42" s="238">
        <f>background_calculations!U54</f>
        <v>5.8411214953271028E-2</v>
      </c>
      <c r="S42" s="238">
        <f>background_calculations!V54</f>
        <v>5.8411214953271028E-2</v>
      </c>
      <c r="T42" s="238">
        <f>background_calculations!W54</f>
        <v>5.8411214953271028E-2</v>
      </c>
      <c r="U42" s="238">
        <f>background_calculations!X54</f>
        <v>1.9470404984423675E-2</v>
      </c>
      <c r="V42" s="238">
        <f>background_calculations!Y54</f>
        <v>0</v>
      </c>
      <c r="W42" s="238">
        <f>background_calculations!Z54</f>
        <v>0</v>
      </c>
      <c r="X42" s="238">
        <f>background_calculations!AA54</f>
        <v>3.8940809968847349E-2</v>
      </c>
      <c r="Y42" s="238">
        <f>background_calculations!AB54</f>
        <v>5.8411214953271028E-2</v>
      </c>
      <c r="Z42" s="238">
        <f>background_calculations!AC54</f>
        <v>5.8411214953271028E-2</v>
      </c>
      <c r="AA42" s="239">
        <f>background_calculations!AD54</f>
        <v>0</v>
      </c>
      <c r="AB42" s="239">
        <f>background_calculations!AE54</f>
        <v>5.8411214953271028E-2</v>
      </c>
      <c r="AC42" s="239">
        <f>background_calculations!AF54</f>
        <v>5.8411214953271028E-2</v>
      </c>
      <c r="AD42" s="239">
        <f>background_calculations!AG54</f>
        <v>5.8411214953271028E-2</v>
      </c>
      <c r="AE42" s="239">
        <f>background_calculations!AH54</f>
        <v>0</v>
      </c>
      <c r="AF42" s="239"/>
      <c r="AG42" s="239"/>
      <c r="AH42" s="239"/>
      <c r="AI42" s="239"/>
      <c r="AJ42" s="239"/>
      <c r="AK42" s="239"/>
      <c r="AL42" s="239"/>
      <c r="AM42" s="239"/>
      <c r="AN42" s="239"/>
      <c r="AO42" s="239"/>
      <c r="AP42" s="239"/>
      <c r="AQ42" s="239"/>
      <c r="AR42" s="239"/>
      <c r="AS42" s="239"/>
      <c r="AT42" s="239"/>
      <c r="AU42" s="239"/>
      <c r="AV42" s="239"/>
      <c r="AW42" s="239"/>
      <c r="AX42" s="239"/>
      <c r="AY42" s="239"/>
      <c r="AZ42" s="239"/>
    </row>
    <row r="43" spans="1:52" s="26" customFormat="1" x14ac:dyDescent="0.2">
      <c r="A43" s="56">
        <v>14</v>
      </c>
      <c r="B43" s="235" t="s">
        <v>90</v>
      </c>
      <c r="C43" s="240">
        <f>background_calculations!F55</f>
        <v>0</v>
      </c>
      <c r="D43" s="240">
        <f>background_calculations!G55</f>
        <v>0</v>
      </c>
      <c r="E43" s="240">
        <f>background_calculations!H55</f>
        <v>6.4252336448598124E-2</v>
      </c>
      <c r="F43" s="240">
        <f>background_calculations!I55</f>
        <v>0</v>
      </c>
      <c r="G43" s="240">
        <f>background_calculations!J55</f>
        <v>0</v>
      </c>
      <c r="H43" s="240">
        <f>background_calculations!K55</f>
        <v>0</v>
      </c>
      <c r="I43" s="240">
        <f>background_calculations!L55</f>
        <v>0</v>
      </c>
      <c r="J43" s="240">
        <f>background_calculations!M55</f>
        <v>0</v>
      </c>
      <c r="K43" s="240">
        <f>background_calculations!N55</f>
        <v>0</v>
      </c>
      <c r="L43" s="240">
        <f>background_calculations!O55</f>
        <v>0</v>
      </c>
      <c r="M43" s="240">
        <f>background_calculations!P55</f>
        <v>0</v>
      </c>
      <c r="N43" s="240">
        <f>background_calculations!Q55</f>
        <v>0</v>
      </c>
      <c r="O43" s="240">
        <f>background_calculations!R55</f>
        <v>6.4252336448598124E-2</v>
      </c>
      <c r="P43" s="240">
        <f>background_calculations!S55</f>
        <v>0</v>
      </c>
      <c r="Q43" s="240">
        <f>background_calculations!T55</f>
        <v>0</v>
      </c>
      <c r="R43" s="240">
        <f>background_calculations!U55</f>
        <v>0</v>
      </c>
      <c r="S43" s="240">
        <f>background_calculations!V55</f>
        <v>0</v>
      </c>
      <c r="T43" s="240">
        <f>background_calculations!W55</f>
        <v>0</v>
      </c>
      <c r="U43" s="240">
        <f>background_calculations!X55</f>
        <v>6.4252336448598124E-2</v>
      </c>
      <c r="V43" s="240">
        <f>background_calculations!Y55</f>
        <v>0</v>
      </c>
      <c r="W43" s="240">
        <f>background_calculations!Z55</f>
        <v>0</v>
      </c>
      <c r="X43" s="240">
        <f>background_calculations!AA55</f>
        <v>0</v>
      </c>
      <c r="Y43" s="240">
        <f>background_calculations!AB55</f>
        <v>0</v>
      </c>
      <c r="Z43" s="240">
        <f>background_calculations!AC55</f>
        <v>0</v>
      </c>
      <c r="AA43" s="241">
        <f>background_calculations!AD55</f>
        <v>6.4252336448598124E-2</v>
      </c>
      <c r="AB43" s="241">
        <f>background_calculations!AE55</f>
        <v>6.4252336448598124E-2</v>
      </c>
      <c r="AC43" s="241">
        <f>background_calculations!AF55</f>
        <v>6.4252336448598124E-2</v>
      </c>
      <c r="AD43" s="241">
        <f>background_calculations!AG55</f>
        <v>6.4252336448598124E-2</v>
      </c>
      <c r="AE43" s="241">
        <f>background_calculations!AH55</f>
        <v>6.4252336448598124E-2</v>
      </c>
      <c r="AF43" s="241"/>
      <c r="AG43" s="241"/>
      <c r="AH43" s="241"/>
      <c r="AI43" s="241"/>
      <c r="AJ43" s="241"/>
      <c r="AK43" s="241"/>
      <c r="AL43" s="241"/>
      <c r="AM43" s="241"/>
      <c r="AN43" s="241"/>
      <c r="AO43" s="241"/>
      <c r="AP43" s="241"/>
      <c r="AQ43" s="241"/>
      <c r="AR43" s="241"/>
      <c r="AS43" s="241"/>
      <c r="AT43" s="241"/>
      <c r="AU43" s="241"/>
      <c r="AV43" s="241"/>
      <c r="AW43" s="241"/>
      <c r="AX43" s="241"/>
      <c r="AY43" s="241"/>
      <c r="AZ43" s="241"/>
    </row>
    <row r="44" spans="1:52" s="26" customFormat="1" x14ac:dyDescent="0.2">
      <c r="A44" s="56">
        <v>15</v>
      </c>
      <c r="B44" s="235" t="s">
        <v>91</v>
      </c>
      <c r="C44" s="240">
        <f>background_calculations!F56</f>
        <v>0</v>
      </c>
      <c r="D44" s="240">
        <f>background_calculations!G56</f>
        <v>0</v>
      </c>
      <c r="E44" s="240">
        <f>background_calculations!H56</f>
        <v>0</v>
      </c>
      <c r="F44" s="240">
        <f>background_calculations!I56</f>
        <v>0</v>
      </c>
      <c r="G44" s="240">
        <f>background_calculations!J56</f>
        <v>0</v>
      </c>
      <c r="H44" s="240">
        <f>background_calculations!K56</f>
        <v>0</v>
      </c>
      <c r="I44" s="240">
        <f>background_calculations!L56</f>
        <v>0</v>
      </c>
      <c r="J44" s="240">
        <f>background_calculations!M56</f>
        <v>0</v>
      </c>
      <c r="K44" s="240">
        <f>background_calculations!N56</f>
        <v>0</v>
      </c>
      <c r="L44" s="240">
        <f>background_calculations!O56</f>
        <v>0</v>
      </c>
      <c r="M44" s="240">
        <f>background_calculations!P56</f>
        <v>0</v>
      </c>
      <c r="N44" s="240">
        <f>background_calculations!Q56</f>
        <v>0</v>
      </c>
      <c r="O44" s="240">
        <f>background_calculations!R56</f>
        <v>0</v>
      </c>
      <c r="P44" s="240">
        <f>background_calculations!S56</f>
        <v>0</v>
      </c>
      <c r="Q44" s="240">
        <f>background_calculations!T56</f>
        <v>0</v>
      </c>
      <c r="R44" s="240">
        <f>background_calculations!U56</f>
        <v>0</v>
      </c>
      <c r="S44" s="240">
        <f>background_calculations!V56</f>
        <v>0</v>
      </c>
      <c r="T44" s="240">
        <f>background_calculations!W56</f>
        <v>0</v>
      </c>
      <c r="U44" s="240">
        <f>background_calculations!X56</f>
        <v>0</v>
      </c>
      <c r="V44" s="240">
        <f>background_calculations!Y56</f>
        <v>0</v>
      </c>
      <c r="W44" s="240">
        <f>background_calculations!Z56</f>
        <v>0</v>
      </c>
      <c r="X44" s="240">
        <f>background_calculations!AA56</f>
        <v>0</v>
      </c>
      <c r="Y44" s="240">
        <f>background_calculations!AB56</f>
        <v>0</v>
      </c>
      <c r="Z44" s="240">
        <f>background_calculations!AC56</f>
        <v>0</v>
      </c>
      <c r="AA44" s="241">
        <f>background_calculations!AD56</f>
        <v>0</v>
      </c>
      <c r="AB44" s="241">
        <f>background_calculations!AE56</f>
        <v>0</v>
      </c>
      <c r="AC44" s="241">
        <f>background_calculations!AF56</f>
        <v>0</v>
      </c>
      <c r="AD44" s="241">
        <f>background_calculations!AG56</f>
        <v>0</v>
      </c>
      <c r="AE44" s="241">
        <f>background_calculations!AH56</f>
        <v>0</v>
      </c>
      <c r="AF44" s="241"/>
      <c r="AG44" s="241"/>
      <c r="AH44" s="241"/>
      <c r="AI44" s="241"/>
      <c r="AJ44" s="241"/>
      <c r="AK44" s="241"/>
      <c r="AL44" s="241"/>
      <c r="AM44" s="241"/>
      <c r="AN44" s="241"/>
      <c r="AO44" s="241"/>
      <c r="AP44" s="241"/>
      <c r="AQ44" s="241"/>
      <c r="AR44" s="241"/>
      <c r="AS44" s="241"/>
      <c r="AT44" s="241"/>
      <c r="AU44" s="241"/>
      <c r="AV44" s="241"/>
      <c r="AW44" s="241"/>
      <c r="AX44" s="241"/>
      <c r="AY44" s="241"/>
      <c r="AZ44" s="241"/>
    </row>
    <row r="45" spans="1:52" s="26" customFormat="1" x14ac:dyDescent="0.2">
      <c r="A45" s="56">
        <v>16</v>
      </c>
      <c r="B45" s="235" t="s">
        <v>92</v>
      </c>
      <c r="C45" s="240">
        <f>background_calculations!F57</f>
        <v>0</v>
      </c>
      <c r="D45" s="240">
        <f>background_calculations!G57</f>
        <v>0</v>
      </c>
      <c r="E45" s="240">
        <f>background_calculations!H57</f>
        <v>0</v>
      </c>
      <c r="F45" s="240">
        <f>background_calculations!I57</f>
        <v>0</v>
      </c>
      <c r="G45" s="240">
        <f>background_calculations!J57</f>
        <v>0</v>
      </c>
      <c r="H45" s="240">
        <f>background_calculations!K57</f>
        <v>0</v>
      </c>
      <c r="I45" s="240">
        <f>background_calculations!L57</f>
        <v>0</v>
      </c>
      <c r="J45" s="240">
        <f>background_calculations!M57</f>
        <v>0</v>
      </c>
      <c r="K45" s="240">
        <f>background_calculations!N57</f>
        <v>0</v>
      </c>
      <c r="L45" s="240">
        <f>background_calculations!O57</f>
        <v>0</v>
      </c>
      <c r="M45" s="240">
        <f>background_calculations!P57</f>
        <v>0</v>
      </c>
      <c r="N45" s="240">
        <f>background_calculations!Q57</f>
        <v>0</v>
      </c>
      <c r="O45" s="240">
        <f>background_calculations!R57</f>
        <v>0</v>
      </c>
      <c r="P45" s="240">
        <f>background_calculations!S57</f>
        <v>0</v>
      </c>
      <c r="Q45" s="240">
        <f>background_calculations!T57</f>
        <v>0</v>
      </c>
      <c r="R45" s="240">
        <f>background_calculations!U57</f>
        <v>0</v>
      </c>
      <c r="S45" s="240">
        <f>background_calculations!V57</f>
        <v>0</v>
      </c>
      <c r="T45" s="240">
        <f>background_calculations!W57</f>
        <v>0</v>
      </c>
      <c r="U45" s="240">
        <f>background_calculations!X57</f>
        <v>0</v>
      </c>
      <c r="V45" s="240">
        <f>background_calculations!Y57</f>
        <v>0</v>
      </c>
      <c r="W45" s="240">
        <f>background_calculations!Z57</f>
        <v>0</v>
      </c>
      <c r="X45" s="240">
        <f>background_calculations!AA57</f>
        <v>0</v>
      </c>
      <c r="Y45" s="240">
        <f>background_calculations!AB57</f>
        <v>0</v>
      </c>
      <c r="Z45" s="240">
        <f>background_calculations!AC57</f>
        <v>0</v>
      </c>
      <c r="AA45" s="241">
        <f>background_calculations!AD57</f>
        <v>0</v>
      </c>
      <c r="AB45" s="241">
        <f>background_calculations!AE57</f>
        <v>0</v>
      </c>
      <c r="AC45" s="241">
        <f>background_calculations!AF57</f>
        <v>0</v>
      </c>
      <c r="AD45" s="241">
        <f>background_calculations!AG57</f>
        <v>0</v>
      </c>
      <c r="AE45" s="241">
        <f>background_calculations!AH57</f>
        <v>0</v>
      </c>
      <c r="AF45" s="241"/>
      <c r="AG45" s="241"/>
      <c r="AH45" s="241"/>
      <c r="AI45" s="241"/>
      <c r="AJ45" s="241"/>
      <c r="AK45" s="241"/>
      <c r="AL45" s="241"/>
      <c r="AM45" s="241"/>
      <c r="AN45" s="241"/>
      <c r="AO45" s="241"/>
      <c r="AP45" s="241"/>
      <c r="AQ45" s="241"/>
      <c r="AR45" s="241"/>
      <c r="AS45" s="241"/>
      <c r="AT45" s="241"/>
      <c r="AU45" s="241"/>
      <c r="AV45" s="241"/>
      <c r="AW45" s="241"/>
      <c r="AX45" s="241"/>
      <c r="AY45" s="241"/>
      <c r="AZ45" s="241"/>
    </row>
    <row r="46" spans="1:52" s="26" customFormat="1" x14ac:dyDescent="0.2">
      <c r="A46" s="72">
        <v>17</v>
      </c>
      <c r="B46" s="235" t="s">
        <v>93</v>
      </c>
      <c r="C46" s="240">
        <f>background_calculations!F58</f>
        <v>0</v>
      </c>
      <c r="D46" s="240">
        <f>background_calculations!G58</f>
        <v>0</v>
      </c>
      <c r="E46" s="240">
        <f>background_calculations!H58</f>
        <v>0</v>
      </c>
      <c r="F46" s="240">
        <f>background_calculations!I58</f>
        <v>0</v>
      </c>
      <c r="G46" s="240">
        <f>background_calculations!J58</f>
        <v>0</v>
      </c>
      <c r="H46" s="240">
        <f>background_calculations!K58</f>
        <v>0</v>
      </c>
      <c r="I46" s="240">
        <f>background_calculations!L58</f>
        <v>0</v>
      </c>
      <c r="J46" s="240">
        <f>background_calculations!M58</f>
        <v>0</v>
      </c>
      <c r="K46" s="240">
        <f>background_calculations!N58</f>
        <v>0</v>
      </c>
      <c r="L46" s="240">
        <f>background_calculations!O58</f>
        <v>0</v>
      </c>
      <c r="M46" s="240">
        <f>background_calculations!P58</f>
        <v>0</v>
      </c>
      <c r="N46" s="240">
        <f>background_calculations!Q58</f>
        <v>0</v>
      </c>
      <c r="O46" s="240">
        <f>background_calculations!R58</f>
        <v>0</v>
      </c>
      <c r="P46" s="240">
        <f>background_calculations!S58</f>
        <v>0</v>
      </c>
      <c r="Q46" s="240">
        <f>background_calculations!T58</f>
        <v>0</v>
      </c>
      <c r="R46" s="240">
        <f>background_calculations!U58</f>
        <v>0</v>
      </c>
      <c r="S46" s="240">
        <f>background_calculations!V58</f>
        <v>0</v>
      </c>
      <c r="T46" s="240">
        <f>background_calculations!W58</f>
        <v>0</v>
      </c>
      <c r="U46" s="240">
        <f>background_calculations!X58</f>
        <v>0</v>
      </c>
      <c r="V46" s="240">
        <f>background_calculations!Y58</f>
        <v>0</v>
      </c>
      <c r="W46" s="240">
        <f>background_calculations!Z58</f>
        <v>0</v>
      </c>
      <c r="X46" s="240">
        <f>background_calculations!AA58</f>
        <v>0</v>
      </c>
      <c r="Y46" s="240">
        <f>background_calculations!AB58</f>
        <v>0</v>
      </c>
      <c r="Z46" s="240">
        <f>background_calculations!AC58</f>
        <v>0</v>
      </c>
      <c r="AA46" s="241">
        <f>background_calculations!AD58</f>
        <v>0</v>
      </c>
      <c r="AB46" s="241">
        <f>background_calculations!AE58</f>
        <v>0</v>
      </c>
      <c r="AC46" s="241">
        <f>background_calculations!AF58</f>
        <v>0</v>
      </c>
      <c r="AD46" s="241">
        <f>background_calculations!AG58</f>
        <v>0</v>
      </c>
      <c r="AE46" s="241">
        <f>background_calculations!AH58</f>
        <v>0</v>
      </c>
      <c r="AF46" s="241"/>
      <c r="AG46" s="241"/>
      <c r="AH46" s="241"/>
      <c r="AI46" s="241"/>
      <c r="AJ46" s="241"/>
      <c r="AK46" s="241"/>
      <c r="AL46" s="241"/>
      <c r="AM46" s="241"/>
      <c r="AN46" s="241"/>
      <c r="AO46" s="241"/>
      <c r="AP46" s="241"/>
      <c r="AQ46" s="241"/>
      <c r="AR46" s="241"/>
      <c r="AS46" s="241"/>
      <c r="AT46" s="241"/>
      <c r="AU46" s="241"/>
      <c r="AV46" s="241"/>
      <c r="AW46" s="241"/>
      <c r="AX46" s="241"/>
      <c r="AY46" s="241"/>
      <c r="AZ46" s="241"/>
    </row>
    <row r="47" spans="1:52" s="26" customFormat="1" x14ac:dyDescent="0.2">
      <c r="A47" s="72">
        <v>18</v>
      </c>
      <c r="B47" s="235" t="s">
        <v>94</v>
      </c>
      <c r="C47" s="240">
        <f>background_calculations!F59</f>
        <v>0</v>
      </c>
      <c r="D47" s="240">
        <f>background_calculations!G59</f>
        <v>5.8411214953271026E-3</v>
      </c>
      <c r="E47" s="240">
        <f>background_calculations!H59</f>
        <v>2.9205607476635513E-3</v>
      </c>
      <c r="F47" s="240">
        <f>background_calculations!I59</f>
        <v>0</v>
      </c>
      <c r="G47" s="240">
        <f>background_calculations!J59</f>
        <v>5.8411214953271026E-3</v>
      </c>
      <c r="H47" s="240">
        <f>background_calculations!K59</f>
        <v>2.9205607476635513E-3</v>
      </c>
      <c r="I47" s="240">
        <f>background_calculations!L59</f>
        <v>5.8411214953271026E-3</v>
      </c>
      <c r="J47" s="240">
        <f>background_calculations!M59</f>
        <v>5.8411214953271026E-3</v>
      </c>
      <c r="K47" s="240">
        <f>background_calculations!N59</f>
        <v>0</v>
      </c>
      <c r="L47" s="240">
        <f>background_calculations!O59</f>
        <v>5.8411214953271026E-3</v>
      </c>
      <c r="M47" s="240">
        <f>background_calculations!P59</f>
        <v>0</v>
      </c>
      <c r="N47" s="240">
        <f>background_calculations!Q59</f>
        <v>5.8411214953271026E-3</v>
      </c>
      <c r="O47" s="240">
        <f>background_calculations!R59</f>
        <v>2.9205607476635513E-3</v>
      </c>
      <c r="P47" s="240">
        <f>background_calculations!S59</f>
        <v>5.8411214953271026E-3</v>
      </c>
      <c r="Q47" s="240">
        <f>background_calculations!T59</f>
        <v>5.8411214953271026E-3</v>
      </c>
      <c r="R47" s="240">
        <f>background_calculations!U59</f>
        <v>5.8411214953271026E-3</v>
      </c>
      <c r="S47" s="240">
        <f>background_calculations!V59</f>
        <v>5.8411214953271026E-3</v>
      </c>
      <c r="T47" s="240">
        <f>background_calculations!W59</f>
        <v>5.8411214953271026E-3</v>
      </c>
      <c r="U47" s="240">
        <f>background_calculations!X59</f>
        <v>0</v>
      </c>
      <c r="V47" s="240">
        <f>background_calculations!Y59</f>
        <v>5.8411214953271026E-3</v>
      </c>
      <c r="W47" s="240">
        <f>background_calculations!Z59</f>
        <v>0</v>
      </c>
      <c r="X47" s="240">
        <f>background_calculations!AA59</f>
        <v>5.8411214953271026E-3</v>
      </c>
      <c r="Y47" s="240">
        <f>background_calculations!AB59</f>
        <v>5.8411214953271026E-3</v>
      </c>
      <c r="Z47" s="240">
        <f>background_calculations!AC59</f>
        <v>5.8411214953271026E-3</v>
      </c>
      <c r="AA47" s="241">
        <f>background_calculations!AD59</f>
        <v>0</v>
      </c>
      <c r="AB47" s="241">
        <f>background_calculations!AE59</f>
        <v>2.9205607476635513E-3</v>
      </c>
      <c r="AC47" s="241">
        <f>background_calculations!AF59</f>
        <v>5.8411214953271026E-3</v>
      </c>
      <c r="AD47" s="241">
        <f>background_calculations!AG59</f>
        <v>2.9205607476635513E-3</v>
      </c>
      <c r="AE47" s="241">
        <f>background_calculations!AH59</f>
        <v>0</v>
      </c>
      <c r="AF47" s="241"/>
      <c r="AG47" s="241"/>
      <c r="AH47" s="241"/>
      <c r="AI47" s="241"/>
      <c r="AJ47" s="241"/>
      <c r="AK47" s="241"/>
      <c r="AL47" s="241"/>
      <c r="AM47" s="241"/>
      <c r="AN47" s="241"/>
      <c r="AO47" s="241"/>
      <c r="AP47" s="241"/>
      <c r="AQ47" s="241"/>
      <c r="AR47" s="241"/>
      <c r="AS47" s="241"/>
      <c r="AT47" s="241"/>
      <c r="AU47" s="241"/>
      <c r="AV47" s="241"/>
      <c r="AW47" s="241"/>
      <c r="AX47" s="241"/>
      <c r="AY47" s="241"/>
      <c r="AZ47" s="241"/>
    </row>
    <row r="48" spans="1:52" s="26" customFormat="1" x14ac:dyDescent="0.2">
      <c r="A48" s="72">
        <v>19</v>
      </c>
      <c r="B48" s="234" t="s">
        <v>95</v>
      </c>
      <c r="C48" s="238">
        <f>background_calculations!F60</f>
        <v>2.336448598130841E-2</v>
      </c>
      <c r="D48" s="238">
        <f>background_calculations!G60</f>
        <v>2.336448598130841E-2</v>
      </c>
      <c r="E48" s="238">
        <f>background_calculations!H60</f>
        <v>2.336448598130841E-2</v>
      </c>
      <c r="F48" s="238">
        <f>background_calculations!I60</f>
        <v>7.7881619937694695E-3</v>
      </c>
      <c r="G48" s="238">
        <f>background_calculations!J60</f>
        <v>2.336448598130841E-2</v>
      </c>
      <c r="H48" s="238">
        <f>background_calculations!K60</f>
        <v>7.7881619937694695E-3</v>
      </c>
      <c r="I48" s="238">
        <f>background_calculations!L60</f>
        <v>2.336448598130841E-2</v>
      </c>
      <c r="J48" s="238">
        <f>background_calculations!M60</f>
        <v>2.336448598130841E-2</v>
      </c>
      <c r="K48" s="238">
        <f>background_calculations!N60</f>
        <v>7.7881619937694695E-3</v>
      </c>
      <c r="L48" s="238">
        <f>background_calculations!O60</f>
        <v>2.336448598130841E-2</v>
      </c>
      <c r="M48" s="238">
        <f>background_calculations!P60</f>
        <v>2.336448598130841E-2</v>
      </c>
      <c r="N48" s="238">
        <f>background_calculations!Q60</f>
        <v>2.336448598130841E-2</v>
      </c>
      <c r="O48" s="238">
        <f>background_calculations!R60</f>
        <v>7.7881619937694695E-3</v>
      </c>
      <c r="P48" s="238">
        <f>background_calculations!S60</f>
        <v>7.7881619937694695E-3</v>
      </c>
      <c r="Q48" s="238">
        <f>background_calculations!T60</f>
        <v>7.7881619937694695E-3</v>
      </c>
      <c r="R48" s="238">
        <f>background_calculations!U60</f>
        <v>2.336448598130841E-2</v>
      </c>
      <c r="S48" s="238">
        <f>background_calculations!V60</f>
        <v>7.7881619937694695E-3</v>
      </c>
      <c r="T48" s="238">
        <f>background_calculations!W60</f>
        <v>7.7881619937694695E-3</v>
      </c>
      <c r="U48" s="238">
        <f>background_calculations!X60</f>
        <v>7.7881619937694695E-3</v>
      </c>
      <c r="V48" s="238">
        <f>background_calculations!Y60</f>
        <v>2.336448598130841E-2</v>
      </c>
      <c r="W48" s="238">
        <f>background_calculations!Z60</f>
        <v>0</v>
      </c>
      <c r="X48" s="238">
        <f>background_calculations!AA60</f>
        <v>7.7881619937694695E-3</v>
      </c>
      <c r="Y48" s="238">
        <f>background_calculations!AB60</f>
        <v>7.7881619937694695E-3</v>
      </c>
      <c r="Z48" s="238">
        <f>background_calculations!AC60</f>
        <v>0</v>
      </c>
      <c r="AA48" s="239">
        <f>background_calculations!AD60</f>
        <v>0</v>
      </c>
      <c r="AB48" s="239">
        <f>background_calculations!AE60</f>
        <v>7.7881619937694695E-3</v>
      </c>
      <c r="AC48" s="239">
        <f>background_calculations!AF60</f>
        <v>2.336448598130841E-2</v>
      </c>
      <c r="AD48" s="239">
        <f>background_calculations!AG60</f>
        <v>0</v>
      </c>
      <c r="AE48" s="239">
        <f>background_calculations!AH60</f>
        <v>7.7881619937694695E-3</v>
      </c>
      <c r="AF48" s="239"/>
      <c r="AG48" s="239"/>
      <c r="AH48" s="239"/>
      <c r="AI48" s="239"/>
      <c r="AJ48" s="239"/>
      <c r="AK48" s="239"/>
      <c r="AL48" s="239"/>
      <c r="AM48" s="239"/>
      <c r="AN48" s="239"/>
      <c r="AO48" s="239"/>
      <c r="AP48" s="239"/>
      <c r="AQ48" s="239"/>
      <c r="AR48" s="239"/>
      <c r="AS48" s="239"/>
      <c r="AT48" s="239"/>
      <c r="AU48" s="239"/>
      <c r="AV48" s="239"/>
      <c r="AW48" s="239"/>
      <c r="AX48" s="239"/>
      <c r="AY48" s="239"/>
      <c r="AZ48" s="239"/>
    </row>
    <row r="49" spans="1:52" s="26" customFormat="1" x14ac:dyDescent="0.2">
      <c r="A49" s="72">
        <v>20</v>
      </c>
      <c r="B49" s="234" t="s">
        <v>96</v>
      </c>
      <c r="C49" s="238">
        <f>background_calculations!F61</f>
        <v>2.336448598130841E-2</v>
      </c>
      <c r="D49" s="238">
        <f>background_calculations!G61</f>
        <v>2.336448598130841E-2</v>
      </c>
      <c r="E49" s="238">
        <f>background_calculations!H61</f>
        <v>2.336448598130841E-2</v>
      </c>
      <c r="F49" s="238">
        <f>background_calculations!I61</f>
        <v>7.7881619937694695E-3</v>
      </c>
      <c r="G49" s="238">
        <f>background_calculations!J61</f>
        <v>2.336448598130841E-2</v>
      </c>
      <c r="H49" s="238">
        <f>background_calculations!K61</f>
        <v>7.7881619937694695E-3</v>
      </c>
      <c r="I49" s="238">
        <f>background_calculations!L61</f>
        <v>2.336448598130841E-2</v>
      </c>
      <c r="J49" s="238">
        <f>background_calculations!M61</f>
        <v>2.336448598130841E-2</v>
      </c>
      <c r="K49" s="238">
        <f>background_calculations!N61</f>
        <v>7.7881619937694695E-3</v>
      </c>
      <c r="L49" s="238">
        <f>background_calculations!O61</f>
        <v>2.336448598130841E-2</v>
      </c>
      <c r="M49" s="238">
        <f>background_calculations!P61</f>
        <v>2.336448598130841E-2</v>
      </c>
      <c r="N49" s="238">
        <f>background_calculations!Q61</f>
        <v>2.336448598130841E-2</v>
      </c>
      <c r="O49" s="238">
        <f>background_calculations!R61</f>
        <v>7.7881619937694695E-3</v>
      </c>
      <c r="P49" s="238">
        <f>background_calculations!S61</f>
        <v>7.7881619937694695E-3</v>
      </c>
      <c r="Q49" s="238">
        <f>background_calculations!T61</f>
        <v>7.7881619937694695E-3</v>
      </c>
      <c r="R49" s="238">
        <f>background_calculations!U61</f>
        <v>2.336448598130841E-2</v>
      </c>
      <c r="S49" s="238">
        <f>background_calculations!V61</f>
        <v>7.7881619937694695E-3</v>
      </c>
      <c r="T49" s="238">
        <f>background_calculations!W61</f>
        <v>7.7881619937694695E-3</v>
      </c>
      <c r="U49" s="238">
        <f>background_calculations!X61</f>
        <v>7.7881619937694695E-3</v>
      </c>
      <c r="V49" s="238">
        <f>background_calculations!Y61</f>
        <v>2.336448598130841E-2</v>
      </c>
      <c r="W49" s="238">
        <f>background_calculations!Z61</f>
        <v>0</v>
      </c>
      <c r="X49" s="238">
        <f>background_calculations!AA61</f>
        <v>7.7881619937694695E-3</v>
      </c>
      <c r="Y49" s="238">
        <f>background_calculations!AB61</f>
        <v>0</v>
      </c>
      <c r="Z49" s="238">
        <f>background_calculations!AC61</f>
        <v>0</v>
      </c>
      <c r="AA49" s="239">
        <f>background_calculations!AD61</f>
        <v>0</v>
      </c>
      <c r="AB49" s="239">
        <f>background_calculations!AE61</f>
        <v>7.7881619937694695E-3</v>
      </c>
      <c r="AC49" s="239">
        <f>background_calculations!AF61</f>
        <v>7.7881619937694695E-3</v>
      </c>
      <c r="AD49" s="239">
        <f>background_calculations!AG61</f>
        <v>0</v>
      </c>
      <c r="AE49" s="239">
        <f>background_calculations!AH61</f>
        <v>7.7881619937694695E-3</v>
      </c>
      <c r="AF49" s="239"/>
      <c r="AG49" s="239"/>
      <c r="AH49" s="239"/>
      <c r="AI49" s="239"/>
      <c r="AJ49" s="239"/>
      <c r="AK49" s="239"/>
      <c r="AL49" s="239"/>
      <c r="AM49" s="239"/>
      <c r="AN49" s="239"/>
      <c r="AO49" s="239"/>
      <c r="AP49" s="239"/>
      <c r="AQ49" s="239"/>
      <c r="AR49" s="239"/>
      <c r="AS49" s="239"/>
      <c r="AT49" s="239"/>
      <c r="AU49" s="239"/>
      <c r="AV49" s="239"/>
      <c r="AW49" s="239"/>
      <c r="AX49" s="239"/>
      <c r="AY49" s="239"/>
      <c r="AZ49" s="239"/>
    </row>
    <row r="50" spans="1:52" s="26" customFormat="1" x14ac:dyDescent="0.2">
      <c r="A50" s="72">
        <v>21</v>
      </c>
      <c r="B50" s="234" t="s">
        <v>97</v>
      </c>
      <c r="C50" s="238">
        <f>background_calculations!F62</f>
        <v>1.1682242990654205E-2</v>
      </c>
      <c r="D50" s="238">
        <f>background_calculations!G62</f>
        <v>1.1682242990654205E-2</v>
      </c>
      <c r="E50" s="238">
        <f>background_calculations!H62</f>
        <v>1.1682242990654205E-2</v>
      </c>
      <c r="F50" s="238">
        <f>background_calculations!I62</f>
        <v>0</v>
      </c>
      <c r="G50" s="238">
        <f>background_calculations!J62</f>
        <v>1.1682242990654205E-2</v>
      </c>
      <c r="H50" s="238">
        <f>background_calculations!K62</f>
        <v>3.8940809968847348E-3</v>
      </c>
      <c r="I50" s="238">
        <f>background_calculations!L62</f>
        <v>1.1682242990654205E-2</v>
      </c>
      <c r="J50" s="238">
        <f>background_calculations!M62</f>
        <v>1.1682242990654205E-2</v>
      </c>
      <c r="K50" s="238">
        <f>background_calculations!N62</f>
        <v>3.8940809968847348E-3</v>
      </c>
      <c r="L50" s="238">
        <f>background_calculations!O62</f>
        <v>1.1682242990654205E-2</v>
      </c>
      <c r="M50" s="238">
        <f>background_calculations!P62</f>
        <v>1.1682242990654205E-2</v>
      </c>
      <c r="N50" s="238">
        <f>background_calculations!Q62</f>
        <v>1.1682242990654205E-2</v>
      </c>
      <c r="O50" s="238">
        <f>background_calculations!R62</f>
        <v>0</v>
      </c>
      <c r="P50" s="238">
        <f>background_calculations!S62</f>
        <v>0</v>
      </c>
      <c r="Q50" s="238">
        <f>background_calculations!T62</f>
        <v>3.8940809968847348E-3</v>
      </c>
      <c r="R50" s="238">
        <f>background_calculations!U62</f>
        <v>1.1682242990654205E-2</v>
      </c>
      <c r="S50" s="238">
        <f>background_calculations!V62</f>
        <v>3.8940809968847348E-3</v>
      </c>
      <c r="T50" s="238">
        <f>background_calculations!W62</f>
        <v>3.8940809968847348E-3</v>
      </c>
      <c r="U50" s="238">
        <f>background_calculations!X62</f>
        <v>0</v>
      </c>
      <c r="V50" s="238">
        <f>background_calculations!Y62</f>
        <v>1.1682242990654205E-2</v>
      </c>
      <c r="W50" s="238">
        <f>background_calculations!Z62</f>
        <v>0</v>
      </c>
      <c r="X50" s="238">
        <f>background_calculations!AA62</f>
        <v>3.8940809968847348E-3</v>
      </c>
      <c r="Y50" s="238">
        <f>background_calculations!AB62</f>
        <v>0</v>
      </c>
      <c r="Z50" s="238">
        <f>background_calculations!AC62</f>
        <v>0</v>
      </c>
      <c r="AA50" s="239">
        <f>background_calculations!AD62</f>
        <v>0</v>
      </c>
      <c r="AB50" s="239">
        <f>background_calculations!AE62</f>
        <v>3.8940809968847348E-3</v>
      </c>
      <c r="AC50" s="239">
        <f>background_calculations!AF62</f>
        <v>3.8940809968847348E-3</v>
      </c>
      <c r="AD50" s="239">
        <f>background_calculations!AG62</f>
        <v>0</v>
      </c>
      <c r="AE50" s="239">
        <f>background_calculations!AH62</f>
        <v>3.8940809968847348E-3</v>
      </c>
      <c r="AF50" s="239"/>
      <c r="AG50" s="239"/>
      <c r="AH50" s="239"/>
      <c r="AI50" s="239"/>
      <c r="AJ50" s="239"/>
      <c r="AK50" s="239"/>
      <c r="AL50" s="239"/>
      <c r="AM50" s="239"/>
      <c r="AN50" s="239"/>
      <c r="AO50" s="239"/>
      <c r="AP50" s="239"/>
      <c r="AQ50" s="239"/>
      <c r="AR50" s="239"/>
      <c r="AS50" s="239"/>
      <c r="AT50" s="239"/>
      <c r="AU50" s="239"/>
      <c r="AV50" s="239"/>
      <c r="AW50" s="239"/>
      <c r="AX50" s="239"/>
      <c r="AY50" s="239"/>
      <c r="AZ50" s="239"/>
    </row>
    <row r="51" spans="1:52" s="26" customFormat="1" x14ac:dyDescent="0.2">
      <c r="A51" s="72">
        <v>22</v>
      </c>
      <c r="B51" s="235" t="s">
        <v>98</v>
      </c>
      <c r="C51" s="240">
        <f>background_calculations!F63</f>
        <v>1.1682242990654205E-3</v>
      </c>
      <c r="D51" s="240">
        <f>background_calculations!G63</f>
        <v>1.1682242990654205E-3</v>
      </c>
      <c r="E51" s="240">
        <f>background_calculations!H63</f>
        <v>1.1682242990654205E-3</v>
      </c>
      <c r="F51" s="240">
        <f>background_calculations!I63</f>
        <v>1.1682242990654205E-3</v>
      </c>
      <c r="G51" s="240">
        <f>background_calculations!J63</f>
        <v>1.1682242990654205E-3</v>
      </c>
      <c r="H51" s="240">
        <f>background_calculations!K63</f>
        <v>7.7881619937694691E-4</v>
      </c>
      <c r="I51" s="240">
        <f>background_calculations!L63</f>
        <v>1.1682242990654205E-3</v>
      </c>
      <c r="J51" s="240">
        <f>background_calculations!M63</f>
        <v>1.1682242990654205E-3</v>
      </c>
      <c r="K51" s="240">
        <f>background_calculations!N63</f>
        <v>1.1682242990654205E-3</v>
      </c>
      <c r="L51" s="240">
        <f>background_calculations!O63</f>
        <v>1.1682242990654205E-3</v>
      </c>
      <c r="M51" s="240">
        <f>background_calculations!P63</f>
        <v>1.1682242990654205E-3</v>
      </c>
      <c r="N51" s="240">
        <f>background_calculations!Q63</f>
        <v>1.1682242990654205E-3</v>
      </c>
      <c r="O51" s="240">
        <f>background_calculations!R63</f>
        <v>1.1682242990654205E-3</v>
      </c>
      <c r="P51" s="240">
        <f>background_calculations!S63</f>
        <v>1.1682242990654205E-3</v>
      </c>
      <c r="Q51" s="240">
        <f>background_calculations!T63</f>
        <v>1.1682242990654205E-3</v>
      </c>
      <c r="R51" s="240">
        <f>background_calculations!U63</f>
        <v>1.1682242990654205E-3</v>
      </c>
      <c r="S51" s="240">
        <f>background_calculations!V63</f>
        <v>1.1682242990654205E-3</v>
      </c>
      <c r="T51" s="240">
        <f>background_calculations!W63</f>
        <v>1.1682242990654205E-3</v>
      </c>
      <c r="U51" s="240">
        <f>background_calculations!X63</f>
        <v>1.1682242990654205E-3</v>
      </c>
      <c r="V51" s="240">
        <f>background_calculations!Y63</f>
        <v>1.1682242990654205E-3</v>
      </c>
      <c r="W51" s="240">
        <f>background_calculations!Z63</f>
        <v>1.1682242990654205E-3</v>
      </c>
      <c r="X51" s="240">
        <f>background_calculations!AA63</f>
        <v>1.1682242990654205E-3</v>
      </c>
      <c r="Y51" s="240">
        <f>background_calculations!AB63</f>
        <v>1.1682242990654205E-3</v>
      </c>
      <c r="Z51" s="240">
        <f>background_calculations!AC63</f>
        <v>0</v>
      </c>
      <c r="AA51" s="241">
        <f>background_calculations!AD63</f>
        <v>3.8940809968847346E-4</v>
      </c>
      <c r="AB51" s="241">
        <f>background_calculations!AE63</f>
        <v>7.7881619937694691E-4</v>
      </c>
      <c r="AC51" s="241">
        <f>background_calculations!AF63</f>
        <v>1.1682242990654205E-3</v>
      </c>
      <c r="AD51" s="241">
        <f>background_calculations!AG63</f>
        <v>1.1682242990654205E-3</v>
      </c>
      <c r="AE51" s="241">
        <f>background_calculations!AH63</f>
        <v>1.1682242990654205E-3</v>
      </c>
      <c r="AF51" s="241"/>
      <c r="AG51" s="241"/>
      <c r="AH51" s="241"/>
      <c r="AI51" s="241"/>
      <c r="AJ51" s="241"/>
      <c r="AK51" s="241"/>
      <c r="AL51" s="241"/>
      <c r="AM51" s="241"/>
      <c r="AN51" s="241"/>
      <c r="AO51" s="241"/>
      <c r="AP51" s="241"/>
      <c r="AQ51" s="241"/>
      <c r="AR51" s="241"/>
      <c r="AS51" s="241"/>
      <c r="AT51" s="241"/>
      <c r="AU51" s="241"/>
      <c r="AV51" s="241"/>
      <c r="AW51" s="241"/>
      <c r="AX51" s="241"/>
      <c r="AY51" s="241"/>
      <c r="AZ51" s="241"/>
    </row>
    <row r="52" spans="1:52" s="26" customFormat="1" x14ac:dyDescent="0.2">
      <c r="A52" s="72">
        <v>23</v>
      </c>
      <c r="B52" s="235" t="s">
        <v>100</v>
      </c>
      <c r="C52" s="240">
        <f>background_calculations!F64</f>
        <v>5.4517133956386285E-2</v>
      </c>
      <c r="D52" s="240">
        <f>background_calculations!G64</f>
        <v>5.4517133956386285E-2</v>
      </c>
      <c r="E52" s="240">
        <f>background_calculations!H64</f>
        <v>2.7258566978193143E-2</v>
      </c>
      <c r="F52" s="240">
        <f>background_calculations!I64</f>
        <v>8.1775700934579434E-2</v>
      </c>
      <c r="G52" s="240">
        <f>background_calculations!J64</f>
        <v>8.1775700934579434E-2</v>
      </c>
      <c r="H52" s="240">
        <f>background_calculations!K64</f>
        <v>2.7258566978193143E-2</v>
      </c>
      <c r="I52" s="240">
        <f>background_calculations!L64</f>
        <v>5.4517133956386285E-2</v>
      </c>
      <c r="J52" s="240">
        <f>background_calculations!M64</f>
        <v>2.7258566978193143E-2</v>
      </c>
      <c r="K52" s="240">
        <f>background_calculations!N64</f>
        <v>2.7258566978193143E-2</v>
      </c>
      <c r="L52" s="240">
        <f>background_calculations!O64</f>
        <v>8.1775700934579434E-2</v>
      </c>
      <c r="M52" s="240">
        <f>background_calculations!P64</f>
        <v>5.4517133956386285E-2</v>
      </c>
      <c r="N52" s="240">
        <f>background_calculations!Q64</f>
        <v>8.1775700934579434E-2</v>
      </c>
      <c r="O52" s="240">
        <f>background_calculations!R64</f>
        <v>2.7258566978193143E-2</v>
      </c>
      <c r="P52" s="240">
        <f>background_calculations!S64</f>
        <v>2.7258566978193143E-2</v>
      </c>
      <c r="Q52" s="240">
        <f>background_calculations!T64</f>
        <v>2.7258566978193143E-2</v>
      </c>
      <c r="R52" s="240">
        <f>background_calculations!U64</f>
        <v>2.7258566978193143E-2</v>
      </c>
      <c r="S52" s="240">
        <f>background_calculations!V64</f>
        <v>5.4517133956386285E-2</v>
      </c>
      <c r="T52" s="240">
        <f>background_calculations!W64</f>
        <v>5.4517133956386285E-2</v>
      </c>
      <c r="U52" s="240">
        <f>background_calculations!X64</f>
        <v>2.7258566978193143E-2</v>
      </c>
      <c r="V52" s="240">
        <f>background_calculations!Y64</f>
        <v>0</v>
      </c>
      <c r="W52" s="240">
        <f>background_calculations!Z64</f>
        <v>2.7258566978193143E-2</v>
      </c>
      <c r="X52" s="240">
        <f>background_calculations!AA64</f>
        <v>2.7258566978193143E-2</v>
      </c>
      <c r="Y52" s="240">
        <f>background_calculations!AB64</f>
        <v>2.7258566978193143E-2</v>
      </c>
      <c r="Z52" s="240">
        <f>background_calculations!AC64</f>
        <v>2.7258566978193143E-2</v>
      </c>
      <c r="AA52" s="241">
        <f>background_calculations!AD64</f>
        <v>0</v>
      </c>
      <c r="AB52" s="241">
        <f>background_calculations!AE64</f>
        <v>5.4517133956386285E-2</v>
      </c>
      <c r="AC52" s="241">
        <f>background_calculations!AF64</f>
        <v>8.1775700934579434E-2</v>
      </c>
      <c r="AD52" s="241">
        <f>background_calculations!AG64</f>
        <v>0</v>
      </c>
      <c r="AE52" s="241">
        <f>background_calculations!AH64</f>
        <v>5.4517133956386285E-2</v>
      </c>
      <c r="AF52" s="241"/>
      <c r="AG52" s="241"/>
      <c r="AH52" s="241"/>
      <c r="AI52" s="241"/>
      <c r="AJ52" s="241"/>
      <c r="AK52" s="241"/>
      <c r="AL52" s="241"/>
      <c r="AM52" s="241"/>
      <c r="AN52" s="241"/>
      <c r="AO52" s="241"/>
      <c r="AP52" s="241"/>
      <c r="AQ52" s="241"/>
      <c r="AR52" s="241"/>
      <c r="AS52" s="241"/>
      <c r="AT52" s="241"/>
      <c r="AU52" s="241"/>
      <c r="AV52" s="241"/>
      <c r="AW52" s="241"/>
      <c r="AX52" s="241"/>
      <c r="AY52" s="241"/>
      <c r="AZ52" s="241"/>
    </row>
    <row r="53" spans="1:52" s="26" customFormat="1" ht="13.5" thickBot="1" x14ac:dyDescent="0.25">
      <c r="A53" s="72">
        <v>24</v>
      </c>
      <c r="B53" s="237" t="s">
        <v>99</v>
      </c>
      <c r="C53" s="240">
        <f>background_calculations!F65</f>
        <v>7.0093457943925228E-2</v>
      </c>
      <c r="D53" s="240">
        <f>background_calculations!G65</f>
        <v>2.3364485981308407E-2</v>
      </c>
      <c r="E53" s="240">
        <f>background_calculations!H65</f>
        <v>7.0093457943925228E-2</v>
      </c>
      <c r="F53" s="240">
        <f>background_calculations!I65</f>
        <v>7.0093457943925228E-2</v>
      </c>
      <c r="G53" s="240">
        <f>background_calculations!J65</f>
        <v>4.6728971962616814E-2</v>
      </c>
      <c r="H53" s="240">
        <f>background_calculations!K65</f>
        <v>7.0093457943925228E-2</v>
      </c>
      <c r="I53" s="240">
        <f>background_calculations!L65</f>
        <v>4.6728971962616814E-2</v>
      </c>
      <c r="J53" s="240">
        <f>background_calculations!M65</f>
        <v>4.6728971962616814E-2</v>
      </c>
      <c r="K53" s="240">
        <f>background_calculations!N65</f>
        <v>7.0093457943925228E-2</v>
      </c>
      <c r="L53" s="240">
        <f>background_calculations!O65</f>
        <v>4.6728971962616814E-2</v>
      </c>
      <c r="M53" s="240">
        <f>background_calculations!P65</f>
        <v>4.6728971962616814E-2</v>
      </c>
      <c r="N53" s="240">
        <f>background_calculations!Q65</f>
        <v>4.6728971962616814E-2</v>
      </c>
      <c r="O53" s="240">
        <f>background_calculations!R65</f>
        <v>7.0093457943925228E-2</v>
      </c>
      <c r="P53" s="240">
        <f>background_calculations!S65</f>
        <v>4.6728971962616814E-2</v>
      </c>
      <c r="Q53" s="240">
        <f>background_calculations!T65</f>
        <v>4.6728971962616814E-2</v>
      </c>
      <c r="R53" s="240">
        <f>background_calculations!U65</f>
        <v>4.6728971962616814E-2</v>
      </c>
      <c r="S53" s="240">
        <f>background_calculations!V65</f>
        <v>4.6728971962616814E-2</v>
      </c>
      <c r="T53" s="240">
        <f>background_calculations!W65</f>
        <v>7.0093457943925228E-2</v>
      </c>
      <c r="U53" s="240">
        <f>background_calculations!X65</f>
        <v>7.0093457943925228E-2</v>
      </c>
      <c r="V53" s="240">
        <f>background_calculations!Y65</f>
        <v>4.6728971962616814E-2</v>
      </c>
      <c r="W53" s="240">
        <f>background_calculations!Z65</f>
        <v>7.0093457943925228E-2</v>
      </c>
      <c r="X53" s="240">
        <f>background_calculations!AA65</f>
        <v>7.0093457943925228E-2</v>
      </c>
      <c r="Y53" s="240">
        <f>background_calculations!AB65</f>
        <v>4.6728971962616814E-2</v>
      </c>
      <c r="Z53" s="240">
        <f>background_calculations!AC65</f>
        <v>0</v>
      </c>
      <c r="AA53" s="241">
        <f>background_calculations!AD65</f>
        <v>7.0093457943925228E-2</v>
      </c>
      <c r="AB53" s="241">
        <f>background_calculations!AE65</f>
        <v>7.0093457943925228E-2</v>
      </c>
      <c r="AC53" s="241">
        <f>background_calculations!AF65</f>
        <v>4.6728971962616814E-2</v>
      </c>
      <c r="AD53" s="241">
        <f>background_calculations!AG65</f>
        <v>7.0093457943925228E-2</v>
      </c>
      <c r="AE53" s="241">
        <f>background_calculations!AH65</f>
        <v>7.0093457943925228E-2</v>
      </c>
      <c r="AF53" s="241"/>
      <c r="AG53" s="241"/>
      <c r="AH53" s="241"/>
      <c r="AI53" s="241"/>
      <c r="AJ53" s="241"/>
      <c r="AK53" s="241"/>
      <c r="AL53" s="241"/>
      <c r="AM53" s="241"/>
      <c r="AN53" s="241"/>
      <c r="AO53" s="241"/>
      <c r="AP53" s="241"/>
      <c r="AQ53" s="241"/>
      <c r="AR53" s="241"/>
      <c r="AS53" s="241"/>
      <c r="AT53" s="241"/>
      <c r="AU53" s="241"/>
      <c r="AV53" s="241"/>
      <c r="AW53" s="241"/>
      <c r="AX53" s="241"/>
      <c r="AY53" s="241"/>
      <c r="AZ53" s="241"/>
    </row>
    <row r="54" spans="1:52" x14ac:dyDescent="0.2">
      <c r="A54" s="24"/>
      <c r="B54" s="80" t="s">
        <v>35</v>
      </c>
      <c r="C54" s="19">
        <f>background_calculations!F68</f>
        <v>0.35552959501557635</v>
      </c>
      <c r="D54" s="19">
        <f>background_calculations!G68</f>
        <v>0.75175233644859807</v>
      </c>
      <c r="E54" s="19">
        <f>background_calculations!H68</f>
        <v>0.75759345794392541</v>
      </c>
      <c r="F54" s="187">
        <f>background_calculations!I68</f>
        <v>0.44509345794392535</v>
      </c>
      <c r="G54" s="187">
        <f>background_calculations!J68</f>
        <v>0.35845015576323991</v>
      </c>
      <c r="H54" s="187">
        <f>background_calculations!K68</f>
        <v>0.42426012461059193</v>
      </c>
      <c r="I54" s="187">
        <f>background_calculations!L68</f>
        <v>0.32340342679127726</v>
      </c>
      <c r="J54" s="187">
        <f>background_calculations!M68</f>
        <v>0.64271806853582558</v>
      </c>
      <c r="K54" s="187">
        <f>background_calculations!N68</f>
        <v>0.4450934579439253</v>
      </c>
      <c r="L54" s="187">
        <f>background_calculations!O68</f>
        <v>0.4830607476635515</v>
      </c>
      <c r="M54" s="187">
        <f>background_calculations!P68</f>
        <v>0.30977414330218073</v>
      </c>
      <c r="N54" s="187">
        <f>background_calculations!Q68</f>
        <v>0.26499221183800625</v>
      </c>
      <c r="O54" s="187">
        <f>background_calculations!R68</f>
        <v>0.66802959501557624</v>
      </c>
      <c r="P54" s="187">
        <f>background_calculations!S68</f>
        <v>0.55315420560747675</v>
      </c>
      <c r="Q54" s="187">
        <f>background_calculations!T68</f>
        <v>0.74785825545171336</v>
      </c>
      <c r="R54" s="187">
        <f>background_calculations!U68</f>
        <v>0.78679906542056088</v>
      </c>
      <c r="S54" s="187">
        <f>background_calculations!V68</f>
        <v>0.67873831775700921</v>
      </c>
      <c r="T54" s="187">
        <f>background_calculations!W68</f>
        <v>0.57165109034267914</v>
      </c>
      <c r="U54" s="187">
        <f>background_calculations!X68</f>
        <v>0.53271028037383183</v>
      </c>
      <c r="V54" s="187">
        <f>background_calculations!Y68</f>
        <v>0.5025311526479751</v>
      </c>
      <c r="W54" s="187">
        <f>background_calculations!Z68</f>
        <v>0.61643302180685366</v>
      </c>
      <c r="X54" s="187">
        <f>background_calculations!AA68</f>
        <v>0.67387071651090324</v>
      </c>
      <c r="Y54" s="187">
        <f>background_calculations!AB68</f>
        <v>0.58430685358255452</v>
      </c>
      <c r="Z54" s="187">
        <f>background_calculations!AC68</f>
        <v>0.54809190031152666</v>
      </c>
      <c r="AA54" s="231">
        <f>background_calculations!AD68</f>
        <v>0.41900311526479761</v>
      </c>
      <c r="AB54" s="231">
        <f>background_calculations!AE68</f>
        <v>0.67153426791277249</v>
      </c>
      <c r="AC54" s="231">
        <f>background_calculations!AF68</f>
        <v>0.66802959501557624</v>
      </c>
      <c r="AD54" s="231">
        <f>background_calculations!AG68</f>
        <v>0.6485591900311527</v>
      </c>
      <c r="AE54" s="231">
        <f>background_calculations!AH68</f>
        <v>0.4635903426791278</v>
      </c>
      <c r="AF54" s="231"/>
      <c r="AG54" s="231"/>
      <c r="AH54" s="231"/>
      <c r="AI54" s="231"/>
      <c r="AJ54" s="231"/>
      <c r="AK54" s="231"/>
      <c r="AL54" s="231"/>
      <c r="AM54" s="231"/>
      <c r="AN54" s="231"/>
      <c r="AO54" s="231"/>
      <c r="AP54" s="231"/>
      <c r="AQ54" s="231"/>
      <c r="AR54" s="231"/>
      <c r="AS54" s="231"/>
      <c r="AT54" s="231"/>
      <c r="AU54" s="231"/>
      <c r="AV54" s="231"/>
      <c r="AW54" s="231"/>
      <c r="AX54" s="231"/>
      <c r="AY54" s="231"/>
      <c r="AZ54" s="231"/>
    </row>
    <row r="56" spans="1:52" x14ac:dyDescent="0.2">
      <c r="A56" s="81" t="s">
        <v>19</v>
      </c>
      <c r="B56" s="53"/>
      <c r="C56" s="53"/>
    </row>
    <row r="57" spans="1:52" x14ac:dyDescent="0.2">
      <c r="A57" s="373" t="s">
        <v>53</v>
      </c>
      <c r="B57" s="373" t="s">
        <v>20</v>
      </c>
      <c r="C57" s="373" t="s">
        <v>12</v>
      </c>
      <c r="E57" s="52"/>
    </row>
    <row r="58" spans="1:52" x14ac:dyDescent="0.2">
      <c r="A58" s="371">
        <v>1</v>
      </c>
      <c r="B58" s="324" t="s">
        <v>134</v>
      </c>
      <c r="C58" s="319">
        <v>0.78679906542056088</v>
      </c>
    </row>
    <row r="59" spans="1:52" x14ac:dyDescent="0.2">
      <c r="A59" s="371">
        <v>2</v>
      </c>
      <c r="B59" s="324" t="s">
        <v>141</v>
      </c>
      <c r="C59" s="319">
        <v>0.75759345794392541</v>
      </c>
    </row>
    <row r="60" spans="1:52" x14ac:dyDescent="0.2">
      <c r="A60" s="372">
        <v>3</v>
      </c>
      <c r="B60" s="325" t="s">
        <v>126</v>
      </c>
      <c r="C60" s="319">
        <v>0.75175233644859807</v>
      </c>
    </row>
    <row r="61" spans="1:52" x14ac:dyDescent="0.2">
      <c r="A61" s="2">
        <v>4</v>
      </c>
      <c r="B61" s="326" t="s">
        <v>133</v>
      </c>
      <c r="C61" s="319">
        <v>0.74785825545171336</v>
      </c>
    </row>
    <row r="62" spans="1:52" x14ac:dyDescent="0.2">
      <c r="A62" s="2">
        <v>5</v>
      </c>
      <c r="B62" s="326" t="s">
        <v>147</v>
      </c>
      <c r="C62" s="319">
        <v>0.67873831775700921</v>
      </c>
    </row>
    <row r="63" spans="1:52" x14ac:dyDescent="0.2">
      <c r="A63" s="2">
        <v>6</v>
      </c>
      <c r="B63" s="326" t="s">
        <v>149</v>
      </c>
      <c r="C63" s="319">
        <v>0.67387071651090324</v>
      </c>
    </row>
    <row r="64" spans="1:52" x14ac:dyDescent="0.2">
      <c r="A64" s="2">
        <v>7</v>
      </c>
      <c r="B64" s="326" t="s">
        <v>138</v>
      </c>
      <c r="C64" s="319">
        <v>0.67153426791277249</v>
      </c>
    </row>
    <row r="65" spans="1:3" x14ac:dyDescent="0.2">
      <c r="A65" s="2">
        <v>8</v>
      </c>
      <c r="B65" s="326" t="s">
        <v>145</v>
      </c>
      <c r="C65" s="319">
        <v>0.66802959501557624</v>
      </c>
    </row>
    <row r="66" spans="1:3" x14ac:dyDescent="0.2">
      <c r="A66" s="2">
        <v>9</v>
      </c>
      <c r="B66" s="326" t="s">
        <v>152</v>
      </c>
      <c r="C66" s="319">
        <v>0.66802959501557624</v>
      </c>
    </row>
    <row r="67" spans="1:3" x14ac:dyDescent="0.2">
      <c r="A67" s="2">
        <v>10</v>
      </c>
      <c r="B67" s="326" t="s">
        <v>153</v>
      </c>
      <c r="C67" s="319">
        <v>0.6485591900311527</v>
      </c>
    </row>
    <row r="68" spans="1:3" x14ac:dyDescent="0.2">
      <c r="A68" s="2">
        <v>11</v>
      </c>
      <c r="B68" s="326" t="s">
        <v>128</v>
      </c>
      <c r="C68" s="319">
        <v>0.64271806853582558</v>
      </c>
    </row>
    <row r="69" spans="1:3" x14ac:dyDescent="0.2">
      <c r="A69" s="2">
        <v>12</v>
      </c>
      <c r="B69" s="326" t="s">
        <v>148</v>
      </c>
      <c r="C69" s="319">
        <v>0.61643302180685366</v>
      </c>
    </row>
    <row r="70" spans="1:3" x14ac:dyDescent="0.2">
      <c r="A70" s="2">
        <v>13</v>
      </c>
      <c r="B70" s="326" t="s">
        <v>150</v>
      </c>
      <c r="C70" s="319">
        <v>0.58430685358255452</v>
      </c>
    </row>
    <row r="71" spans="1:3" x14ac:dyDescent="0.2">
      <c r="A71" s="2">
        <v>14</v>
      </c>
      <c r="B71" s="326" t="s">
        <v>139</v>
      </c>
      <c r="C71" s="319">
        <v>0.57165109034267914</v>
      </c>
    </row>
    <row r="72" spans="1:3" x14ac:dyDescent="0.2">
      <c r="A72" s="2">
        <v>15</v>
      </c>
      <c r="B72" s="326" t="s">
        <v>146</v>
      </c>
      <c r="C72" s="319">
        <v>0.55315420560747675</v>
      </c>
    </row>
    <row r="73" spans="1:3" x14ac:dyDescent="0.2">
      <c r="A73" s="2">
        <v>16</v>
      </c>
      <c r="B73" s="326" t="s">
        <v>151</v>
      </c>
      <c r="C73" s="319">
        <v>0.54809190031152666</v>
      </c>
    </row>
    <row r="74" spans="1:3" x14ac:dyDescent="0.2">
      <c r="A74" s="2">
        <v>17</v>
      </c>
      <c r="B74" s="326" t="s">
        <v>135</v>
      </c>
      <c r="C74" s="319">
        <v>0.53271028037383183</v>
      </c>
    </row>
    <row r="75" spans="1:3" x14ac:dyDescent="0.2">
      <c r="A75" s="2">
        <v>18</v>
      </c>
      <c r="B75" s="326" t="s">
        <v>136</v>
      </c>
      <c r="C75" s="319">
        <v>0.5025311526479751</v>
      </c>
    </row>
    <row r="76" spans="1:3" x14ac:dyDescent="0.2">
      <c r="A76" s="2">
        <v>19</v>
      </c>
      <c r="B76" s="326" t="s">
        <v>130</v>
      </c>
      <c r="C76" s="319">
        <v>0.4830607476635515</v>
      </c>
    </row>
    <row r="77" spans="1:3" x14ac:dyDescent="0.2">
      <c r="A77" s="2">
        <v>20</v>
      </c>
      <c r="B77" s="326" t="s">
        <v>154</v>
      </c>
      <c r="C77" s="319">
        <v>0.4635903426791278</v>
      </c>
    </row>
    <row r="78" spans="1:3" x14ac:dyDescent="0.2">
      <c r="A78" s="2">
        <v>21</v>
      </c>
      <c r="B78" s="326" t="s">
        <v>142</v>
      </c>
      <c r="C78" s="319">
        <v>0.44509345794392535</v>
      </c>
    </row>
    <row r="79" spans="1:3" x14ac:dyDescent="0.2">
      <c r="A79" s="2">
        <v>22</v>
      </c>
      <c r="B79" s="326" t="s">
        <v>129</v>
      </c>
      <c r="C79" s="319">
        <v>0.4450934579439253</v>
      </c>
    </row>
    <row r="80" spans="1:3" x14ac:dyDescent="0.2">
      <c r="A80" s="2">
        <v>23</v>
      </c>
      <c r="B80" s="326" t="s">
        <v>144</v>
      </c>
      <c r="C80" s="319">
        <v>0.42426012461059193</v>
      </c>
    </row>
    <row r="81" spans="1:3" x14ac:dyDescent="0.2">
      <c r="A81" s="2">
        <v>24</v>
      </c>
      <c r="B81" s="326" t="s">
        <v>137</v>
      </c>
      <c r="C81" s="319">
        <v>0.41900311526479761</v>
      </c>
    </row>
    <row r="82" spans="1:3" x14ac:dyDescent="0.2">
      <c r="A82" s="2">
        <v>25</v>
      </c>
      <c r="B82" s="326" t="s">
        <v>143</v>
      </c>
      <c r="C82" s="319">
        <v>0.35845015576323991</v>
      </c>
    </row>
    <row r="83" spans="1:3" x14ac:dyDescent="0.2">
      <c r="A83" s="2">
        <v>26</v>
      </c>
      <c r="B83" s="326" t="s">
        <v>140</v>
      </c>
      <c r="C83" s="319">
        <v>0.35552959501557635</v>
      </c>
    </row>
    <row r="84" spans="1:3" x14ac:dyDescent="0.2">
      <c r="A84" s="2">
        <v>27</v>
      </c>
      <c r="B84" s="326" t="s">
        <v>127</v>
      </c>
      <c r="C84" s="319">
        <v>0.32340342679127726</v>
      </c>
    </row>
    <row r="85" spans="1:3" x14ac:dyDescent="0.2">
      <c r="A85" s="2">
        <v>28</v>
      </c>
      <c r="B85" s="326" t="s">
        <v>131</v>
      </c>
      <c r="C85" s="319">
        <v>0.30977414330218073</v>
      </c>
    </row>
    <row r="86" spans="1:3" x14ac:dyDescent="0.2">
      <c r="A86" s="2">
        <v>29</v>
      </c>
      <c r="B86" s="326" t="s">
        <v>132</v>
      </c>
      <c r="C86" s="319">
        <v>0.26499221183800625</v>
      </c>
    </row>
    <row r="87" spans="1:3" x14ac:dyDescent="0.2">
      <c r="B87" s="326"/>
      <c r="C87" s="319"/>
    </row>
    <row r="88" spans="1:3" x14ac:dyDescent="0.2">
      <c r="B88" s="326"/>
      <c r="C88" s="319"/>
    </row>
    <row r="89" spans="1:3" x14ac:dyDescent="0.2">
      <c r="B89" s="326"/>
      <c r="C89" s="319"/>
    </row>
    <row r="90" spans="1:3" x14ac:dyDescent="0.2">
      <c r="B90" s="326"/>
      <c r="C90" s="319"/>
    </row>
    <row r="91" spans="1:3" x14ac:dyDescent="0.2">
      <c r="B91" s="326"/>
      <c r="C91" s="319"/>
    </row>
    <row r="92" spans="1:3" x14ac:dyDescent="0.2">
      <c r="B92" s="326"/>
      <c r="C92" s="319"/>
    </row>
    <row r="93" spans="1:3" x14ac:dyDescent="0.2">
      <c r="B93" s="326"/>
      <c r="C93" s="319"/>
    </row>
    <row r="94" spans="1:3" x14ac:dyDescent="0.2">
      <c r="B94" s="326"/>
      <c r="C94" s="319"/>
    </row>
    <row r="95" spans="1:3" x14ac:dyDescent="0.2">
      <c r="B95" s="326"/>
      <c r="C95" s="319"/>
    </row>
    <row r="96" spans="1:3" x14ac:dyDescent="0.2">
      <c r="B96" s="326"/>
      <c r="C96" s="319"/>
    </row>
    <row r="97" spans="2:3" x14ac:dyDescent="0.2">
      <c r="B97" s="326"/>
      <c r="C97" s="319"/>
    </row>
    <row r="98" spans="2:3" x14ac:dyDescent="0.2">
      <c r="B98" s="326"/>
      <c r="C98" s="319"/>
    </row>
    <row r="99" spans="2:3" x14ac:dyDescent="0.2">
      <c r="B99" s="326"/>
      <c r="C99" s="319"/>
    </row>
    <row r="100" spans="2:3" x14ac:dyDescent="0.2">
      <c r="B100" s="326"/>
      <c r="C100" s="319"/>
    </row>
    <row r="101" spans="2:3" x14ac:dyDescent="0.2">
      <c r="B101" s="326"/>
      <c r="C101" s="319"/>
    </row>
    <row r="102" spans="2:3" x14ac:dyDescent="0.2">
      <c r="B102" s="326"/>
      <c r="C102" s="319"/>
    </row>
    <row r="103" spans="2:3" x14ac:dyDescent="0.2">
      <c r="B103" s="326"/>
      <c r="C103" s="319"/>
    </row>
    <row r="104" spans="2:3" x14ac:dyDescent="0.2">
      <c r="B104" s="326"/>
      <c r="C104" s="319"/>
    </row>
    <row r="105" spans="2:3" x14ac:dyDescent="0.2">
      <c r="B105" s="326"/>
      <c r="C105" s="319"/>
    </row>
    <row r="106" spans="2:3" x14ac:dyDescent="0.2">
      <c r="B106" s="326"/>
      <c r="C106" s="319"/>
    </row>
    <row r="107" spans="2:3" x14ac:dyDescent="0.2">
      <c r="B107" s="326"/>
      <c r="C107" s="319"/>
    </row>
  </sheetData>
  <sortState ref="A58:C86">
    <sortCondition ref="A58:A86"/>
  </sortState>
  <mergeCells count="8">
    <mergeCell ref="AG28:AL28"/>
    <mergeCell ref="AM28:AR28"/>
    <mergeCell ref="AS28:AZ28"/>
    <mergeCell ref="C28:H28"/>
    <mergeCell ref="I28:N28"/>
    <mergeCell ref="O28:T28"/>
    <mergeCell ref="U28:Z28"/>
    <mergeCell ref="AA28:AF2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topLeftCell="A22" workbookViewId="0">
      <selection activeCell="A25" sqref="A25"/>
    </sheetView>
  </sheetViews>
  <sheetFormatPr defaultRowHeight="12.75" x14ac:dyDescent="0.2"/>
  <cols>
    <col min="1" max="1" width="42.28515625" style="7" bestFit="1" customWidth="1"/>
    <col min="2" max="2" width="11.7109375" style="7" customWidth="1"/>
    <col min="3" max="3" width="28.85546875" style="7" customWidth="1"/>
    <col min="4" max="4" width="11.42578125" style="7" bestFit="1" customWidth="1"/>
    <col min="5" max="5" width="12" style="7" bestFit="1" customWidth="1"/>
    <col min="6" max="6" width="6.28515625" style="7" bestFit="1" customWidth="1"/>
    <col min="7" max="7" width="12" style="7" bestFit="1" customWidth="1"/>
    <col min="8" max="8" width="27" style="7" bestFit="1" customWidth="1"/>
    <col min="9" max="9" width="12.5703125" style="7" bestFit="1" customWidth="1"/>
    <col min="10" max="16384" width="9.140625" style="7"/>
  </cols>
  <sheetData>
    <row r="1" spans="1:5" ht="13.5" thickBot="1" x14ac:dyDescent="0.25">
      <c r="A1" s="367" t="s">
        <v>33</v>
      </c>
      <c r="B1" s="368" t="s">
        <v>38</v>
      </c>
      <c r="C1" s="369" t="s">
        <v>7</v>
      </c>
      <c r="D1" s="369" t="s">
        <v>14</v>
      </c>
      <c r="E1" s="369" t="s">
        <v>155</v>
      </c>
    </row>
    <row r="2" spans="1:5" x14ac:dyDescent="0.2">
      <c r="A2" s="440" t="s">
        <v>69</v>
      </c>
      <c r="B2" s="364" t="s">
        <v>77</v>
      </c>
      <c r="C2" s="153">
        <v>3</v>
      </c>
      <c r="D2" s="153">
        <v>90</v>
      </c>
      <c r="E2" s="153">
        <v>0.10514018691588785</v>
      </c>
    </row>
    <row r="3" spans="1:5" x14ac:dyDescent="0.2">
      <c r="A3" s="440"/>
      <c r="B3" s="362" t="s">
        <v>78</v>
      </c>
      <c r="C3" s="148">
        <v>2</v>
      </c>
      <c r="D3" s="148">
        <v>90</v>
      </c>
      <c r="E3" s="148">
        <v>0.10514018691588785</v>
      </c>
    </row>
    <row r="4" spans="1:5" x14ac:dyDescent="0.2">
      <c r="A4" s="440"/>
      <c r="B4" s="362" t="s">
        <v>79</v>
      </c>
      <c r="C4" s="148">
        <v>5</v>
      </c>
      <c r="D4" s="148">
        <v>80</v>
      </c>
      <c r="E4" s="148">
        <v>9.3457943925233641E-2</v>
      </c>
    </row>
    <row r="5" spans="1:5" ht="13.5" thickBot="1" x14ac:dyDescent="0.25">
      <c r="A5" s="439"/>
      <c r="B5" s="363" t="s">
        <v>80</v>
      </c>
      <c r="C5" s="158">
        <v>1</v>
      </c>
      <c r="D5" s="158">
        <v>100</v>
      </c>
      <c r="E5" s="158">
        <v>0.11682242990654206</v>
      </c>
    </row>
    <row r="6" spans="1:5" x14ac:dyDescent="0.2">
      <c r="A6" s="440" t="s">
        <v>70</v>
      </c>
      <c r="B6" s="364" t="s">
        <v>81</v>
      </c>
      <c r="C6" s="153">
        <v>12</v>
      </c>
      <c r="D6" s="153">
        <v>35</v>
      </c>
      <c r="E6" s="153">
        <v>4.0887850467289717E-2</v>
      </c>
    </row>
    <row r="7" spans="1:5" ht="13.5" thickBot="1" x14ac:dyDescent="0.25">
      <c r="A7" s="439"/>
      <c r="B7" s="363" t="s">
        <v>82</v>
      </c>
      <c r="C7" s="158">
        <v>11</v>
      </c>
      <c r="D7" s="158">
        <v>40</v>
      </c>
      <c r="E7" s="158">
        <v>4.6728971962616821E-2</v>
      </c>
    </row>
    <row r="8" spans="1:5" ht="13.5" thickBot="1" x14ac:dyDescent="0.25">
      <c r="A8" s="365" t="s">
        <v>72</v>
      </c>
      <c r="B8" s="366" t="s">
        <v>86</v>
      </c>
      <c r="C8" s="370">
        <v>4</v>
      </c>
      <c r="D8" s="370">
        <v>80</v>
      </c>
      <c r="E8" s="370">
        <v>9.3457943925233641E-2</v>
      </c>
    </row>
    <row r="9" spans="1:5" x14ac:dyDescent="0.2">
      <c r="A9" s="438" t="s">
        <v>73</v>
      </c>
      <c r="B9" s="364" t="s">
        <v>88</v>
      </c>
      <c r="C9" s="153">
        <v>10</v>
      </c>
      <c r="D9" s="153">
        <v>50</v>
      </c>
      <c r="E9" s="153">
        <v>5.8411214953271028E-2</v>
      </c>
    </row>
    <row r="10" spans="1:5" ht="13.5" thickBot="1" x14ac:dyDescent="0.25">
      <c r="A10" s="439"/>
      <c r="B10" s="363" t="s">
        <v>89</v>
      </c>
      <c r="C10" s="158">
        <v>9</v>
      </c>
      <c r="D10" s="158">
        <v>50</v>
      </c>
      <c r="E10" s="158">
        <v>5.8411214953271028E-2</v>
      </c>
    </row>
    <row r="11" spans="1:5" x14ac:dyDescent="0.2">
      <c r="A11" s="438" t="s">
        <v>74</v>
      </c>
      <c r="B11" s="364" t="s">
        <v>90</v>
      </c>
      <c r="C11" s="153">
        <v>8</v>
      </c>
      <c r="D11" s="153">
        <v>55</v>
      </c>
      <c r="E11" s="153">
        <v>6.4252336448598124E-2</v>
      </c>
    </row>
    <row r="12" spans="1:5" ht="13.5" thickBot="1" x14ac:dyDescent="0.25">
      <c r="A12" s="439"/>
      <c r="B12" s="363" t="s">
        <v>94</v>
      </c>
      <c r="C12" s="158">
        <v>16</v>
      </c>
      <c r="D12" s="158">
        <v>5</v>
      </c>
      <c r="E12" s="158">
        <v>5.8411214953271026E-3</v>
      </c>
    </row>
    <row r="13" spans="1:5" x14ac:dyDescent="0.2">
      <c r="A13" s="438" t="s">
        <v>75</v>
      </c>
      <c r="B13" s="364" t="s">
        <v>95</v>
      </c>
      <c r="C13" s="153">
        <v>13</v>
      </c>
      <c r="D13" s="153">
        <v>20</v>
      </c>
      <c r="E13" s="153">
        <v>2.336448598130841E-2</v>
      </c>
    </row>
    <row r="14" spans="1:5" x14ac:dyDescent="0.2">
      <c r="A14" s="440"/>
      <c r="B14" s="362" t="s">
        <v>96</v>
      </c>
      <c r="C14" s="148">
        <v>14</v>
      </c>
      <c r="D14" s="148">
        <v>20</v>
      </c>
      <c r="E14" s="148">
        <v>2.336448598130841E-2</v>
      </c>
    </row>
    <row r="15" spans="1:5" ht="13.5" thickBot="1" x14ac:dyDescent="0.25">
      <c r="A15" s="439"/>
      <c r="B15" s="363" t="s">
        <v>97</v>
      </c>
      <c r="C15" s="158">
        <v>15</v>
      </c>
      <c r="D15" s="158">
        <v>10</v>
      </c>
      <c r="E15" s="158">
        <v>1.1682242990654205E-2</v>
      </c>
    </row>
    <row r="16" spans="1:5" x14ac:dyDescent="0.2">
      <c r="A16" s="440" t="s">
        <v>76</v>
      </c>
      <c r="B16" s="364" t="s">
        <v>98</v>
      </c>
      <c r="C16" s="153">
        <v>17</v>
      </c>
      <c r="D16" s="153">
        <v>1</v>
      </c>
      <c r="E16" s="153">
        <v>1.1682242990654205E-3</v>
      </c>
    </row>
    <row r="17" spans="1:5" x14ac:dyDescent="0.2">
      <c r="A17" s="440"/>
      <c r="B17" s="362" t="s">
        <v>100</v>
      </c>
      <c r="C17" s="148">
        <v>6</v>
      </c>
      <c r="D17" s="148">
        <v>70</v>
      </c>
      <c r="E17" s="148">
        <v>8.1775700934579434E-2</v>
      </c>
    </row>
    <row r="18" spans="1:5" ht="13.5" thickBot="1" x14ac:dyDescent="0.25">
      <c r="A18" s="439"/>
      <c r="B18" s="363" t="s">
        <v>99</v>
      </c>
      <c r="C18" s="158">
        <v>7</v>
      </c>
      <c r="D18" s="158">
        <v>60</v>
      </c>
      <c r="E18" s="158">
        <v>7.0093457943925228E-2</v>
      </c>
    </row>
    <row r="25" spans="1:5" x14ac:dyDescent="0.2">
      <c r="A25" s="7" t="s">
        <v>38</v>
      </c>
      <c r="B25" s="7" t="s">
        <v>16</v>
      </c>
      <c r="C25" s="7" t="s">
        <v>65</v>
      </c>
    </row>
    <row r="26" spans="1:5" x14ac:dyDescent="0.2">
      <c r="A26" s="7" t="s">
        <v>77</v>
      </c>
      <c r="B26" s="374">
        <v>0.10514018691588785</v>
      </c>
      <c r="C26" s="374">
        <v>4.6316657504123143E-2</v>
      </c>
    </row>
    <row r="27" spans="1:5" x14ac:dyDescent="0.2">
      <c r="A27" s="7" t="s">
        <v>78</v>
      </c>
      <c r="B27" s="374">
        <v>0.10514018691588785</v>
      </c>
      <c r="C27" s="374">
        <v>4.6316657504123143E-2</v>
      </c>
    </row>
    <row r="28" spans="1:5" x14ac:dyDescent="0.2">
      <c r="A28" s="7" t="s">
        <v>79</v>
      </c>
      <c r="B28" s="374">
        <v>9.3457943925233641E-2</v>
      </c>
      <c r="C28" s="374">
        <v>3.4634414513468936E-2</v>
      </c>
    </row>
    <row r="29" spans="1:5" x14ac:dyDescent="0.2">
      <c r="A29" s="7" t="s">
        <v>80</v>
      </c>
      <c r="B29" s="374">
        <v>0.11682242990654206</v>
      </c>
      <c r="C29" s="374">
        <v>5.799890049477735E-2</v>
      </c>
    </row>
    <row r="30" spans="1:5" x14ac:dyDescent="0.2">
      <c r="A30" s="7" t="s">
        <v>81</v>
      </c>
      <c r="B30" s="374">
        <v>4.0887850467289717E-2</v>
      </c>
      <c r="C30" s="374">
        <v>-1.7935678944474988E-2</v>
      </c>
    </row>
    <row r="31" spans="1:5" x14ac:dyDescent="0.2">
      <c r="A31" s="7" t="s">
        <v>82</v>
      </c>
      <c r="B31" s="374">
        <v>4.6728971962616821E-2</v>
      </c>
      <c r="C31" s="374">
        <v>-1.2094557449147884E-2</v>
      </c>
    </row>
    <row r="32" spans="1:5" x14ac:dyDescent="0.2">
      <c r="A32" s="7" t="s">
        <v>86</v>
      </c>
      <c r="B32" s="374">
        <v>9.3457943925233641E-2</v>
      </c>
      <c r="C32" s="374">
        <v>3.4634414513468936E-2</v>
      </c>
    </row>
    <row r="33" spans="1:3" x14ac:dyDescent="0.2">
      <c r="A33" s="7" t="s">
        <v>88</v>
      </c>
      <c r="B33" s="374">
        <v>5.8411214953271028E-2</v>
      </c>
      <c r="C33" s="374">
        <v>-4.1231445849367748E-4</v>
      </c>
    </row>
    <row r="34" spans="1:3" x14ac:dyDescent="0.2">
      <c r="A34" s="7" t="s">
        <v>89</v>
      </c>
      <c r="B34" s="374">
        <v>5.8411214953271028E-2</v>
      </c>
      <c r="C34" s="374">
        <v>-4.1231445849367748E-4</v>
      </c>
    </row>
    <row r="35" spans="1:3" x14ac:dyDescent="0.2">
      <c r="A35" s="7" t="s">
        <v>90</v>
      </c>
      <c r="B35" s="374">
        <v>6.4252336448598124E-2</v>
      </c>
      <c r="C35" s="374">
        <v>5.428807036833419E-3</v>
      </c>
    </row>
    <row r="36" spans="1:3" x14ac:dyDescent="0.2">
      <c r="A36" s="7" t="s">
        <v>94</v>
      </c>
      <c r="B36" s="374">
        <v>5.8411214953271026E-3</v>
      </c>
      <c r="C36" s="374">
        <v>-5.2982407916437602E-2</v>
      </c>
    </row>
    <row r="37" spans="1:3" x14ac:dyDescent="0.2">
      <c r="A37" s="7" t="s">
        <v>95</v>
      </c>
      <c r="B37" s="374">
        <v>2.336448598130841E-2</v>
      </c>
      <c r="C37" s="374">
        <v>-3.5459043430456291E-2</v>
      </c>
    </row>
    <row r="38" spans="1:3" x14ac:dyDescent="0.2">
      <c r="A38" s="7" t="s">
        <v>96</v>
      </c>
      <c r="B38" s="374">
        <v>2.336448598130841E-2</v>
      </c>
      <c r="C38" s="374">
        <v>-3.5459043430456291E-2</v>
      </c>
    </row>
    <row r="39" spans="1:3" x14ac:dyDescent="0.2">
      <c r="A39" s="7" t="s">
        <v>97</v>
      </c>
      <c r="B39" s="374">
        <v>1.1682242990654205E-2</v>
      </c>
      <c r="C39" s="374">
        <v>-4.7141286421110498E-2</v>
      </c>
    </row>
    <row r="40" spans="1:3" x14ac:dyDescent="0.2">
      <c r="A40" s="7" t="s">
        <v>98</v>
      </c>
      <c r="B40" s="374">
        <v>1.1682242990654205E-3</v>
      </c>
      <c r="C40" s="374">
        <v>-5.7655305112699284E-2</v>
      </c>
    </row>
    <row r="41" spans="1:3" x14ac:dyDescent="0.2">
      <c r="A41" s="7" t="s">
        <v>100</v>
      </c>
      <c r="B41" s="374">
        <v>8.1775700934579434E-2</v>
      </c>
      <c r="C41" s="374">
        <v>2.2952171522814729E-2</v>
      </c>
    </row>
    <row r="42" spans="1:3" x14ac:dyDescent="0.2">
      <c r="A42" s="7" t="s">
        <v>99</v>
      </c>
      <c r="B42" s="374">
        <v>7.0093457943925228E-2</v>
      </c>
      <c r="C42" s="374">
        <v>1.1269928532160522E-2</v>
      </c>
    </row>
  </sheetData>
  <mergeCells count="6">
    <mergeCell ref="A9:A10"/>
    <mergeCell ref="A11:A12"/>
    <mergeCell ref="A13:A15"/>
    <mergeCell ref="A16:A18"/>
    <mergeCell ref="A2:A5"/>
    <mergeCell ref="A6:A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1_weight_criteria</vt:lpstr>
      <vt:lpstr>2_evaluate_surveys</vt:lpstr>
      <vt:lpstr>background_calculations</vt:lpstr>
      <vt:lpstr>5_prioritization_output</vt:lpstr>
      <vt:lpstr>Sheet1</vt:lpstr>
    </vt:vector>
  </TitlesOfParts>
  <Company>US Fish and Wildlife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USFWS</dc:creator>
  <cp:lastModifiedBy>Jennifer H. Herner-Thogmartin</cp:lastModifiedBy>
  <cp:lastPrinted>2015-04-01T18:54:57Z</cp:lastPrinted>
  <dcterms:created xsi:type="dcterms:W3CDTF">2007-10-04T17:48:39Z</dcterms:created>
  <dcterms:modified xsi:type="dcterms:W3CDTF">2015-07-13T14:02:55Z</dcterms:modified>
</cp:coreProperties>
</file>